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AcestRegistruDeLucru" hidePivotFieldList="1" defaultThemeVersion="124226"/>
  <mc:AlternateContent xmlns:mc="http://schemas.openxmlformats.org/markup-compatibility/2006">
    <mc:Choice Requires="x15">
      <x15ac:absPath xmlns:x15ac="http://schemas.microsoft.com/office/spreadsheetml/2010/11/ac" url="\\por.adrcentru\adr_data\PR 2021-2027\DGEP\Ghiduri\Ghiduri\Ghiduri propuse spre aprobare-avizare\Ghid 3.4. lansare\6. Ghid apel 2\publicare\"/>
    </mc:Choice>
  </mc:AlternateContent>
  <xr:revisionPtr revIDLastSave="0" documentId="13_ncr:1_{E79D0AD5-360C-4091-9185-12095B3C814C}" xr6:coauthVersionLast="47" xr6:coauthVersionMax="47" xr10:uidLastSave="{00000000-0000-0000-0000-000000000000}"/>
  <bookViews>
    <workbookView xWindow="-108" yWindow="-108" windowWidth="23256" windowHeight="12456" tabRatio="769" xr2:uid="{00000000-000D-0000-FFFF-FFFF00000000}"/>
  </bookViews>
  <sheets>
    <sheet name="Instructiuni" sheetId="47" r:id="rId1"/>
    <sheet name="Matrice Corelare Buget cu Deviz" sheetId="51" r:id="rId2"/>
    <sheet name="Buget_cerere" sheetId="15" r:id="rId3"/>
    <sheet name="Buget Categorii Cheltuieli" sheetId="50" r:id="rId4"/>
    <sheet name="Export SMIS-A NU SE ANEXA!" sheetId="49" r:id="rId5"/>
    <sheet name="Buget Sintetic" sheetId="48" r:id="rId6"/>
  </sheets>
  <definedNames>
    <definedName name="eur">#REF!</definedName>
    <definedName name="FDR">#REF!</definedName>
    <definedName name="OLE_LINK1" localSheetId="2">Buget_cerere!$F$89</definedName>
    <definedName name="TVA">#REF!</definedName>
    <definedName name="_xlnm.Print_Area" localSheetId="5">'Buget Sintetic'!$A$1:$L$53</definedName>
    <definedName name="_xlnm.Print_Area" localSheetId="2">Buget_cerere!$A$1:$S$100</definedName>
    <definedName name="_xlnm.Print_Area" localSheetId="0">Instructiuni!$A$1:$P$71</definedName>
  </definedNames>
  <calcPr calcId="191029"/>
</workbook>
</file>

<file path=xl/calcChain.xml><?xml version="1.0" encoding="utf-8"?>
<calcChain xmlns="http://schemas.openxmlformats.org/spreadsheetml/2006/main">
  <c r="L66" i="15" l="1"/>
  <c r="C78" i="15" l="1"/>
  <c r="C87" i="15" l="1"/>
  <c r="B14" i="48"/>
  <c r="C14" i="48"/>
  <c r="E14" i="48"/>
  <c r="F14" i="48"/>
  <c r="G14" i="48"/>
  <c r="I14" i="48"/>
  <c r="H14" i="48" s="1"/>
  <c r="J14" i="48"/>
  <c r="K14" i="48"/>
  <c r="M14" i="48"/>
  <c r="B15" i="48"/>
  <c r="C15" i="48"/>
  <c r="E15" i="48"/>
  <c r="F15" i="48"/>
  <c r="G15" i="48"/>
  <c r="I15" i="48"/>
  <c r="J15" i="48"/>
  <c r="H15" i="48" s="1"/>
  <c r="K15" i="48"/>
  <c r="M15" i="48"/>
  <c r="B16" i="48"/>
  <c r="C16" i="48"/>
  <c r="E16" i="48"/>
  <c r="F16" i="48"/>
  <c r="G16" i="48"/>
  <c r="I16" i="48"/>
  <c r="J16" i="48"/>
  <c r="K16" i="48"/>
  <c r="M16" i="48"/>
  <c r="B17" i="48"/>
  <c r="C17" i="48"/>
  <c r="E17" i="48"/>
  <c r="F17" i="48"/>
  <c r="G17" i="48"/>
  <c r="I17" i="48"/>
  <c r="J17" i="48"/>
  <c r="K17" i="48"/>
  <c r="M17" i="48"/>
  <c r="B18" i="48"/>
  <c r="C18" i="48"/>
  <c r="E18" i="48"/>
  <c r="F18" i="48"/>
  <c r="G18" i="48"/>
  <c r="I18" i="48"/>
  <c r="H18" i="48" s="1"/>
  <c r="J18" i="48"/>
  <c r="K18" i="48"/>
  <c r="M18" i="48"/>
  <c r="B19" i="48"/>
  <c r="C19" i="48"/>
  <c r="E19" i="48"/>
  <c r="F19" i="48"/>
  <c r="G19" i="48"/>
  <c r="I19" i="48"/>
  <c r="J19" i="48"/>
  <c r="H19" i="48" s="1"/>
  <c r="K19" i="48"/>
  <c r="M19" i="48"/>
  <c r="B20" i="48"/>
  <c r="C20" i="48"/>
  <c r="E20" i="48"/>
  <c r="F20" i="48"/>
  <c r="G20" i="48"/>
  <c r="I20" i="48"/>
  <c r="J20" i="48"/>
  <c r="K20" i="48"/>
  <c r="M20" i="48"/>
  <c r="B21" i="48"/>
  <c r="C21" i="48"/>
  <c r="E21" i="48"/>
  <c r="F21" i="48"/>
  <c r="G21" i="48"/>
  <c r="I21" i="48"/>
  <c r="J21" i="48"/>
  <c r="K21" i="48"/>
  <c r="M21" i="48"/>
  <c r="B22" i="48"/>
  <c r="C22" i="48"/>
  <c r="E22" i="48"/>
  <c r="F22" i="48"/>
  <c r="G22" i="48"/>
  <c r="I22" i="48"/>
  <c r="J22" i="48"/>
  <c r="K22" i="48"/>
  <c r="M22" i="48"/>
  <c r="B23" i="48"/>
  <c r="C23" i="48"/>
  <c r="E23" i="48"/>
  <c r="F23" i="48"/>
  <c r="G23" i="48"/>
  <c r="I23" i="48"/>
  <c r="J23" i="48"/>
  <c r="K23" i="48"/>
  <c r="M23" i="48"/>
  <c r="B24" i="48"/>
  <c r="C24" i="48"/>
  <c r="E24" i="48"/>
  <c r="F24" i="48"/>
  <c r="G24" i="48"/>
  <c r="I24" i="48"/>
  <c r="J24" i="48"/>
  <c r="K24" i="48"/>
  <c r="M24" i="48"/>
  <c r="B25" i="48"/>
  <c r="C25" i="48"/>
  <c r="E25" i="48"/>
  <c r="F25" i="48"/>
  <c r="G25" i="48"/>
  <c r="I25" i="48"/>
  <c r="J25" i="48"/>
  <c r="K25" i="48"/>
  <c r="M25" i="48"/>
  <c r="B26" i="48"/>
  <c r="C26" i="48"/>
  <c r="E26" i="48"/>
  <c r="F26" i="48"/>
  <c r="G26" i="48"/>
  <c r="I26" i="48"/>
  <c r="J26" i="48"/>
  <c r="K26" i="48"/>
  <c r="M26" i="48"/>
  <c r="B27" i="48"/>
  <c r="C27" i="48"/>
  <c r="E27" i="48"/>
  <c r="F27" i="48"/>
  <c r="G27" i="48"/>
  <c r="I27" i="48"/>
  <c r="J27" i="48"/>
  <c r="H27" i="48" s="1"/>
  <c r="K27" i="48"/>
  <c r="M27" i="48"/>
  <c r="B28" i="48"/>
  <c r="C28" i="48"/>
  <c r="E28" i="48"/>
  <c r="F28" i="48"/>
  <c r="G28" i="48"/>
  <c r="I28" i="48"/>
  <c r="J28" i="48"/>
  <c r="K28" i="48"/>
  <c r="M28" i="48"/>
  <c r="B29" i="48"/>
  <c r="C29" i="48"/>
  <c r="E29" i="48"/>
  <c r="F29" i="48"/>
  <c r="G29" i="48"/>
  <c r="I29" i="48"/>
  <c r="J29" i="48"/>
  <c r="K29" i="48"/>
  <c r="M29" i="48"/>
  <c r="B30" i="48"/>
  <c r="C30" i="48"/>
  <c r="E30" i="48"/>
  <c r="F30" i="48"/>
  <c r="G30" i="48"/>
  <c r="I30" i="48"/>
  <c r="J30" i="48"/>
  <c r="K30" i="48"/>
  <c r="M30" i="48"/>
  <c r="B31" i="48"/>
  <c r="C31" i="48"/>
  <c r="E31" i="48"/>
  <c r="F31" i="48"/>
  <c r="G31" i="48"/>
  <c r="I31" i="48"/>
  <c r="J31" i="48"/>
  <c r="K31" i="48"/>
  <c r="M31" i="48"/>
  <c r="B32" i="48"/>
  <c r="C32" i="48"/>
  <c r="E32" i="48"/>
  <c r="F32" i="48"/>
  <c r="G32" i="48"/>
  <c r="I32" i="48"/>
  <c r="J32" i="48"/>
  <c r="K32" i="48"/>
  <c r="M32" i="48"/>
  <c r="B33" i="48"/>
  <c r="C33" i="48"/>
  <c r="E33" i="48"/>
  <c r="F33" i="48"/>
  <c r="G33" i="48"/>
  <c r="I33" i="48"/>
  <c r="J33" i="48"/>
  <c r="K33" i="48"/>
  <c r="M33" i="48"/>
  <c r="B34" i="48"/>
  <c r="C34" i="48"/>
  <c r="E34" i="48"/>
  <c r="F34" i="48"/>
  <c r="G34" i="48"/>
  <c r="I34" i="48"/>
  <c r="J34" i="48"/>
  <c r="K34" i="48"/>
  <c r="M34" i="48"/>
  <c r="B35" i="48"/>
  <c r="C35" i="48"/>
  <c r="E35" i="48"/>
  <c r="F35" i="48"/>
  <c r="G35" i="48"/>
  <c r="I35" i="48"/>
  <c r="J35" i="48"/>
  <c r="K35" i="48"/>
  <c r="M35" i="48"/>
  <c r="B36" i="48"/>
  <c r="C36" i="48"/>
  <c r="E36" i="48"/>
  <c r="F36" i="48"/>
  <c r="G36" i="48"/>
  <c r="I36" i="48"/>
  <c r="J36" i="48"/>
  <c r="K36" i="48"/>
  <c r="M36" i="48"/>
  <c r="B37" i="48"/>
  <c r="C37" i="48"/>
  <c r="E37" i="48"/>
  <c r="F37" i="48"/>
  <c r="G37" i="48"/>
  <c r="I37" i="48"/>
  <c r="J37" i="48"/>
  <c r="K37" i="48"/>
  <c r="M37" i="48"/>
  <c r="B38" i="48"/>
  <c r="C38" i="48"/>
  <c r="E38" i="48"/>
  <c r="F38" i="48"/>
  <c r="G38" i="48"/>
  <c r="I38" i="48"/>
  <c r="H38" i="48" s="1"/>
  <c r="J38" i="48"/>
  <c r="K38" i="48"/>
  <c r="M38" i="48"/>
  <c r="B39" i="48"/>
  <c r="C39" i="48"/>
  <c r="E39" i="48"/>
  <c r="F39" i="48"/>
  <c r="G39" i="48"/>
  <c r="I39" i="48"/>
  <c r="J39" i="48"/>
  <c r="K39" i="48"/>
  <c r="M39" i="48"/>
  <c r="B40" i="48"/>
  <c r="C40" i="48"/>
  <c r="E40" i="48"/>
  <c r="F40" i="48"/>
  <c r="G40" i="48"/>
  <c r="I40" i="48"/>
  <c r="J40" i="48"/>
  <c r="K40" i="48"/>
  <c r="M40" i="48"/>
  <c r="B41" i="48"/>
  <c r="C41" i="48"/>
  <c r="E41" i="48"/>
  <c r="F41" i="48"/>
  <c r="G41" i="48"/>
  <c r="I41" i="48"/>
  <c r="J41" i="48"/>
  <c r="K41" i="48"/>
  <c r="M41" i="48"/>
  <c r="B42" i="48"/>
  <c r="C42" i="48"/>
  <c r="E42" i="48"/>
  <c r="F42" i="48"/>
  <c r="G42" i="48"/>
  <c r="I42" i="48"/>
  <c r="J42" i="48"/>
  <c r="K42" i="48"/>
  <c r="M42" i="48"/>
  <c r="B43" i="48"/>
  <c r="C43" i="48"/>
  <c r="E43" i="48"/>
  <c r="F43" i="48"/>
  <c r="G43" i="48"/>
  <c r="I43" i="48"/>
  <c r="J43" i="48"/>
  <c r="K43" i="48"/>
  <c r="M43" i="48"/>
  <c r="B44" i="48"/>
  <c r="C44" i="48"/>
  <c r="E44" i="48"/>
  <c r="F44" i="48"/>
  <c r="G44" i="48"/>
  <c r="I44" i="48"/>
  <c r="J44" i="48"/>
  <c r="K44" i="48"/>
  <c r="M44" i="48"/>
  <c r="B45" i="48"/>
  <c r="C45" i="48"/>
  <c r="E45" i="48"/>
  <c r="F45" i="48"/>
  <c r="G45" i="48"/>
  <c r="I45" i="48"/>
  <c r="J45" i="48"/>
  <c r="K45" i="48"/>
  <c r="M45" i="48"/>
  <c r="B46" i="48"/>
  <c r="C46" i="48"/>
  <c r="E46" i="48"/>
  <c r="F46" i="48"/>
  <c r="G46" i="48"/>
  <c r="I46" i="48"/>
  <c r="J46" i="48"/>
  <c r="K46" i="48"/>
  <c r="M46" i="48"/>
  <c r="B47" i="48"/>
  <c r="C47" i="48"/>
  <c r="E47" i="48"/>
  <c r="F47" i="48"/>
  <c r="G47" i="48"/>
  <c r="I47" i="48"/>
  <c r="J47" i="48"/>
  <c r="K47" i="48"/>
  <c r="M47" i="48"/>
  <c r="B48" i="48"/>
  <c r="C48" i="48"/>
  <c r="E48" i="48"/>
  <c r="F48" i="48"/>
  <c r="G48" i="48"/>
  <c r="I48" i="48"/>
  <c r="J48" i="48"/>
  <c r="K48" i="48"/>
  <c r="M48" i="48"/>
  <c r="B49" i="48"/>
  <c r="C49" i="48"/>
  <c r="E49" i="48"/>
  <c r="F49" i="48"/>
  <c r="G49" i="48"/>
  <c r="I49" i="48"/>
  <c r="J49" i="48"/>
  <c r="K49" i="48"/>
  <c r="M49" i="48"/>
  <c r="B50" i="48"/>
  <c r="C50" i="48"/>
  <c r="E50" i="48"/>
  <c r="D50" i="48" s="1"/>
  <c r="L50" i="48" s="1"/>
  <c r="F50" i="48"/>
  <c r="G50" i="48"/>
  <c r="I50" i="48"/>
  <c r="J50" i="48"/>
  <c r="K50" i="48"/>
  <c r="M50" i="48"/>
  <c r="B51" i="48"/>
  <c r="C51" i="48"/>
  <c r="E51" i="48"/>
  <c r="F51" i="48"/>
  <c r="G51" i="48"/>
  <c r="I51" i="48"/>
  <c r="J51" i="48"/>
  <c r="H51" i="48" s="1"/>
  <c r="K51" i="48"/>
  <c r="M51" i="48"/>
  <c r="B52" i="48"/>
  <c r="C52" i="48"/>
  <c r="E52" i="48"/>
  <c r="F52" i="48"/>
  <c r="G52" i="48"/>
  <c r="I52" i="48"/>
  <c r="J52" i="48"/>
  <c r="K52" i="48"/>
  <c r="M52" i="48"/>
  <c r="M13" i="48"/>
  <c r="K13" i="48"/>
  <c r="J13" i="48"/>
  <c r="H13" i="48" s="1"/>
  <c r="I13" i="48"/>
  <c r="G13" i="48"/>
  <c r="F13" i="48"/>
  <c r="E13" i="48"/>
  <c r="C13" i="48"/>
  <c r="B13" i="48"/>
  <c r="E81" i="15"/>
  <c r="H81" i="15"/>
  <c r="E80" i="15"/>
  <c r="H80" i="15"/>
  <c r="E82" i="15"/>
  <c r="H82" i="15"/>
  <c r="E44" i="15"/>
  <c r="E19" i="50" s="1"/>
  <c r="H44" i="15"/>
  <c r="E46" i="15"/>
  <c r="H46" i="15"/>
  <c r="H20" i="50" s="1"/>
  <c r="E47" i="15"/>
  <c r="H47" i="15"/>
  <c r="H21" i="50" s="1"/>
  <c r="E48" i="15"/>
  <c r="H48" i="15"/>
  <c r="E51" i="15"/>
  <c r="H51" i="15"/>
  <c r="H5" i="50" s="1"/>
  <c r="E53" i="15"/>
  <c r="E6" i="50" s="1"/>
  <c r="H53" i="15"/>
  <c r="H6" i="50" s="1"/>
  <c r="E70" i="15"/>
  <c r="H70" i="15"/>
  <c r="E71" i="15"/>
  <c r="E27" i="50" s="1"/>
  <c r="H71" i="15"/>
  <c r="H27" i="50" s="1"/>
  <c r="E67" i="15"/>
  <c r="H67" i="15"/>
  <c r="E66" i="15"/>
  <c r="H66" i="15"/>
  <c r="E61" i="15"/>
  <c r="E48" i="50" s="1"/>
  <c r="H61" i="15"/>
  <c r="H48" i="50" s="1"/>
  <c r="E62" i="15"/>
  <c r="E49" i="50" s="1"/>
  <c r="H62" i="15"/>
  <c r="E63" i="15"/>
  <c r="H63" i="15"/>
  <c r="H50" i="50" s="1"/>
  <c r="E64" i="15"/>
  <c r="E51" i="50" s="1"/>
  <c r="H64" i="15"/>
  <c r="E65" i="15"/>
  <c r="E52" i="50" s="1"/>
  <c r="H65" i="15"/>
  <c r="E58" i="15"/>
  <c r="H58" i="15"/>
  <c r="E59" i="15"/>
  <c r="E23" i="50" s="1"/>
  <c r="H59" i="15"/>
  <c r="H23" i="50" s="1"/>
  <c r="E16" i="15"/>
  <c r="H16" i="15"/>
  <c r="H30" i="50" s="1"/>
  <c r="E17" i="15"/>
  <c r="I17" i="15" s="1"/>
  <c r="H17" i="15"/>
  <c r="E18" i="15"/>
  <c r="H18" i="15"/>
  <c r="E19" i="15"/>
  <c r="E33" i="50" s="1"/>
  <c r="H19" i="15"/>
  <c r="H33" i="50" s="1"/>
  <c r="E20" i="15"/>
  <c r="H20" i="15"/>
  <c r="H34" i="50" s="1"/>
  <c r="E23" i="15"/>
  <c r="H23" i="15"/>
  <c r="E24" i="15"/>
  <c r="H24" i="15"/>
  <c r="H37" i="50" s="1"/>
  <c r="E25" i="15"/>
  <c r="H25" i="15"/>
  <c r="E26" i="15"/>
  <c r="H26" i="15"/>
  <c r="H39" i="50" s="1"/>
  <c r="E27" i="15"/>
  <c r="H27" i="15"/>
  <c r="E28" i="15"/>
  <c r="E41" i="50" s="1"/>
  <c r="H28" i="15"/>
  <c r="H41" i="50" s="1"/>
  <c r="E29" i="15"/>
  <c r="H29" i="15"/>
  <c r="E32" i="15"/>
  <c r="H32" i="15"/>
  <c r="E33" i="15"/>
  <c r="H33" i="15"/>
  <c r="E34" i="15"/>
  <c r="H34" i="15"/>
  <c r="E35" i="15"/>
  <c r="I35" i="15" s="1"/>
  <c r="H35" i="15"/>
  <c r="E38" i="15"/>
  <c r="H38" i="15"/>
  <c r="E39" i="15"/>
  <c r="H39" i="15"/>
  <c r="E40" i="15"/>
  <c r="E46" i="50" s="1"/>
  <c r="H40" i="15"/>
  <c r="H46" i="50" s="1"/>
  <c r="E41" i="15"/>
  <c r="E47" i="50" s="1"/>
  <c r="H41" i="15"/>
  <c r="E12" i="15"/>
  <c r="H12" i="15"/>
  <c r="I12" i="15"/>
  <c r="I13" i="15"/>
  <c r="E6" i="15"/>
  <c r="H6" i="15"/>
  <c r="E7" i="15"/>
  <c r="H7" i="15"/>
  <c r="H15" i="50" s="1"/>
  <c r="E9" i="15"/>
  <c r="H9" i="15"/>
  <c r="I9" i="15"/>
  <c r="E74" i="15"/>
  <c r="E28" i="50" s="1"/>
  <c r="H74" i="15"/>
  <c r="H28" i="50" s="1"/>
  <c r="E75" i="15"/>
  <c r="E29" i="50" s="1"/>
  <c r="H75" i="15"/>
  <c r="H29" i="50" s="1"/>
  <c r="H13" i="15"/>
  <c r="G55" i="15"/>
  <c r="G72" i="15"/>
  <c r="G60" i="15"/>
  <c r="G57" i="15"/>
  <c r="G15" i="15"/>
  <c r="G22" i="15"/>
  <c r="G31" i="15"/>
  <c r="G37" i="15"/>
  <c r="G36" i="15" s="1"/>
  <c r="G13" i="15"/>
  <c r="G10" i="15"/>
  <c r="G76" i="15"/>
  <c r="G84" i="15"/>
  <c r="D55" i="15"/>
  <c r="D72" i="15"/>
  <c r="D60" i="15"/>
  <c r="D57" i="15"/>
  <c r="D68" i="15" s="1"/>
  <c r="D15" i="15"/>
  <c r="D22" i="15"/>
  <c r="D31" i="15"/>
  <c r="D30" i="15" s="1"/>
  <c r="D37" i="15"/>
  <c r="D45" i="50" s="1"/>
  <c r="D13" i="15"/>
  <c r="D10" i="15"/>
  <c r="D76" i="15"/>
  <c r="D84" i="15"/>
  <c r="G55" i="48"/>
  <c r="E13" i="15"/>
  <c r="D28" i="50"/>
  <c r="F28" i="50"/>
  <c r="G28" i="50"/>
  <c r="D29" i="50"/>
  <c r="F29" i="50"/>
  <c r="G29" i="50"/>
  <c r="C29" i="50"/>
  <c r="C28" i="50"/>
  <c r="D47" i="50"/>
  <c r="F47" i="50"/>
  <c r="G47" i="50"/>
  <c r="C47" i="50"/>
  <c r="C55" i="15"/>
  <c r="C72" i="15"/>
  <c r="C60" i="15"/>
  <c r="C68" i="15" s="1"/>
  <c r="C57" i="15"/>
  <c r="C15" i="15"/>
  <c r="C22" i="15"/>
  <c r="C31" i="15"/>
  <c r="C30" i="15" s="1"/>
  <c r="C37" i="15"/>
  <c r="C45" i="50" s="1"/>
  <c r="C13" i="15"/>
  <c r="C10" i="15"/>
  <c r="C76" i="15"/>
  <c r="N55" i="15"/>
  <c r="N72" i="15"/>
  <c r="N60" i="15"/>
  <c r="N57" i="15"/>
  <c r="N15" i="15"/>
  <c r="N22" i="15"/>
  <c r="N31" i="15"/>
  <c r="N30" i="15" s="1"/>
  <c r="N37" i="15"/>
  <c r="N36" i="15" s="1"/>
  <c r="N13" i="15"/>
  <c r="N10" i="15"/>
  <c r="N76" i="15"/>
  <c r="O76" i="15"/>
  <c r="P76" i="15"/>
  <c r="Q76" i="15"/>
  <c r="R74" i="15"/>
  <c r="R75" i="15"/>
  <c r="O55" i="15"/>
  <c r="O72" i="15"/>
  <c r="O60" i="15"/>
  <c r="O68" i="15" s="1"/>
  <c r="O57" i="15"/>
  <c r="O15" i="15"/>
  <c r="O22" i="15"/>
  <c r="O31" i="15"/>
  <c r="O30" i="15" s="1"/>
  <c r="O37" i="15"/>
  <c r="O36" i="15" s="1"/>
  <c r="O13" i="15"/>
  <c r="O10" i="15"/>
  <c r="P55" i="15"/>
  <c r="P72" i="15"/>
  <c r="P60" i="15"/>
  <c r="P57" i="15"/>
  <c r="P15" i="15"/>
  <c r="P22" i="15"/>
  <c r="P31" i="15"/>
  <c r="P30" i="15" s="1"/>
  <c r="P37" i="15"/>
  <c r="P36" i="15" s="1"/>
  <c r="P13" i="15"/>
  <c r="P10" i="15"/>
  <c r="Q55" i="15"/>
  <c r="Q72" i="15"/>
  <c r="Q60" i="15"/>
  <c r="Q57" i="15"/>
  <c r="Q68" i="15" s="1"/>
  <c r="Q15" i="15"/>
  <c r="Q22" i="15"/>
  <c r="Q31" i="15"/>
  <c r="Q30" i="15" s="1"/>
  <c r="Q37" i="15"/>
  <c r="Q36" i="15" s="1"/>
  <c r="Q13" i="15"/>
  <c r="Q10" i="15"/>
  <c r="R44" i="15"/>
  <c r="R46" i="15"/>
  <c r="R47" i="15"/>
  <c r="R48" i="15"/>
  <c r="R51" i="15"/>
  <c r="R53" i="15"/>
  <c r="R70" i="15"/>
  <c r="R71" i="15"/>
  <c r="R72" i="15"/>
  <c r="R67" i="15"/>
  <c r="R66" i="15"/>
  <c r="R61" i="15"/>
  <c r="R62" i="15"/>
  <c r="R63" i="15"/>
  <c r="R64" i="15"/>
  <c r="R65" i="15"/>
  <c r="R58" i="15"/>
  <c r="R57" i="15" s="1"/>
  <c r="R59" i="15"/>
  <c r="R16" i="15"/>
  <c r="R17" i="15"/>
  <c r="R18" i="15"/>
  <c r="R19" i="15"/>
  <c r="R20" i="15"/>
  <c r="R23" i="15"/>
  <c r="R24" i="15"/>
  <c r="R25" i="15"/>
  <c r="R26" i="15"/>
  <c r="R27" i="15"/>
  <c r="R28" i="15"/>
  <c r="R29" i="15"/>
  <c r="R32" i="15"/>
  <c r="R33" i="15"/>
  <c r="R34" i="15"/>
  <c r="R35" i="15"/>
  <c r="R38" i="15"/>
  <c r="R39" i="15"/>
  <c r="R40" i="15"/>
  <c r="R41" i="15"/>
  <c r="R12" i="15"/>
  <c r="R13" i="15"/>
  <c r="R6" i="15"/>
  <c r="R7" i="15"/>
  <c r="R8" i="15"/>
  <c r="R9" i="15"/>
  <c r="R10" i="15"/>
  <c r="O78" i="15"/>
  <c r="P78" i="15"/>
  <c r="Q78" i="15"/>
  <c r="N78" i="15"/>
  <c r="F76" i="15"/>
  <c r="F55" i="15"/>
  <c r="F72" i="15"/>
  <c r="F60" i="15"/>
  <c r="F57" i="15"/>
  <c r="F15" i="15"/>
  <c r="F22" i="15"/>
  <c r="F31" i="15"/>
  <c r="F30" i="15" s="1"/>
  <c r="F37" i="15"/>
  <c r="F36" i="15" s="1"/>
  <c r="F13" i="15"/>
  <c r="F10" i="15"/>
  <c r="D78" i="15"/>
  <c r="F78" i="15"/>
  <c r="G78" i="15"/>
  <c r="R82" i="15"/>
  <c r="E15" i="50"/>
  <c r="E45" i="15"/>
  <c r="H45" i="15"/>
  <c r="H49" i="15"/>
  <c r="I49" i="15"/>
  <c r="I8" i="50" s="1"/>
  <c r="E50" i="15"/>
  <c r="H50" i="15"/>
  <c r="I50" i="15" s="1"/>
  <c r="E52" i="15"/>
  <c r="I52" i="15" s="1"/>
  <c r="H52" i="15"/>
  <c r="F84" i="15"/>
  <c r="F54" i="50" s="1"/>
  <c r="N84" i="15"/>
  <c r="N94" i="15"/>
  <c r="Q84" i="15"/>
  <c r="P84" i="15"/>
  <c r="O84" i="15"/>
  <c r="Q94" i="15"/>
  <c r="O94" i="15"/>
  <c r="P94" i="15"/>
  <c r="D87" i="15"/>
  <c r="F87" i="15"/>
  <c r="G87" i="15"/>
  <c r="C84" i="15"/>
  <c r="E54" i="15"/>
  <c r="I54" i="15" s="1"/>
  <c r="H54" i="15"/>
  <c r="D22" i="50"/>
  <c r="F22" i="50"/>
  <c r="G22" i="50"/>
  <c r="H22" i="50"/>
  <c r="D21" i="50"/>
  <c r="F21" i="50"/>
  <c r="G21" i="50"/>
  <c r="C21" i="50"/>
  <c r="D20" i="50"/>
  <c r="F20" i="50"/>
  <c r="G20" i="50"/>
  <c r="C20" i="50"/>
  <c r="D19" i="50"/>
  <c r="F19" i="50"/>
  <c r="G19" i="50"/>
  <c r="C19" i="50"/>
  <c r="D15" i="50"/>
  <c r="F15" i="50"/>
  <c r="G15" i="50"/>
  <c r="D6" i="50"/>
  <c r="F6" i="50"/>
  <c r="G6" i="50"/>
  <c r="C6" i="50"/>
  <c r="D5" i="50"/>
  <c r="F5" i="50"/>
  <c r="G5" i="50"/>
  <c r="C5" i="50"/>
  <c r="D4" i="50"/>
  <c r="F4" i="50"/>
  <c r="G4" i="50"/>
  <c r="H4" i="50"/>
  <c r="C4" i="50"/>
  <c r="D3" i="50"/>
  <c r="F3" i="50"/>
  <c r="G3" i="50"/>
  <c r="H3" i="50"/>
  <c r="D8" i="50"/>
  <c r="E8" i="50"/>
  <c r="F8" i="50"/>
  <c r="G8" i="50"/>
  <c r="H8" i="50"/>
  <c r="R49" i="15"/>
  <c r="S49" i="15"/>
  <c r="C8" i="50"/>
  <c r="D46" i="50"/>
  <c r="F46" i="50"/>
  <c r="G46" i="50"/>
  <c r="D24" i="50"/>
  <c r="F24" i="50"/>
  <c r="G24" i="50"/>
  <c r="D23" i="50"/>
  <c r="F23" i="50"/>
  <c r="G23" i="50"/>
  <c r="C49" i="50"/>
  <c r="D49" i="50"/>
  <c r="F49" i="50"/>
  <c r="G49" i="50"/>
  <c r="C50" i="50"/>
  <c r="D50" i="50"/>
  <c r="F50" i="50"/>
  <c r="G50" i="50"/>
  <c r="C51" i="50"/>
  <c r="D51" i="50"/>
  <c r="F51" i="50"/>
  <c r="G51" i="50"/>
  <c r="C52" i="50"/>
  <c r="D52" i="50"/>
  <c r="F52" i="50"/>
  <c r="G52" i="50"/>
  <c r="D48" i="50"/>
  <c r="F48" i="50"/>
  <c r="G48" i="50"/>
  <c r="C48" i="50"/>
  <c r="C46" i="50"/>
  <c r="D36" i="50"/>
  <c r="F36" i="50"/>
  <c r="G36" i="50"/>
  <c r="D37" i="50"/>
  <c r="F37" i="50"/>
  <c r="G37" i="50"/>
  <c r="D38" i="50"/>
  <c r="F38" i="50"/>
  <c r="G38" i="50"/>
  <c r="D39" i="50"/>
  <c r="F39" i="50"/>
  <c r="G39" i="50"/>
  <c r="D40" i="50"/>
  <c r="F40" i="50"/>
  <c r="G40" i="50"/>
  <c r="D41" i="50"/>
  <c r="F41" i="50"/>
  <c r="G41" i="50"/>
  <c r="C37" i="50"/>
  <c r="C38" i="50"/>
  <c r="C39" i="50"/>
  <c r="C40" i="50"/>
  <c r="C41" i="50"/>
  <c r="C36" i="50"/>
  <c r="C35" i="50"/>
  <c r="D35" i="50"/>
  <c r="F35" i="50"/>
  <c r="G35" i="50"/>
  <c r="C31" i="50"/>
  <c r="D31" i="50"/>
  <c r="F31" i="50"/>
  <c r="G31" i="50"/>
  <c r="C32" i="50"/>
  <c r="D32" i="50"/>
  <c r="F32" i="50"/>
  <c r="G32" i="50"/>
  <c r="C33" i="50"/>
  <c r="D33" i="50"/>
  <c r="F33" i="50"/>
  <c r="G33" i="50"/>
  <c r="C34" i="50"/>
  <c r="D34" i="50"/>
  <c r="F34" i="50"/>
  <c r="G34" i="50"/>
  <c r="D30" i="50"/>
  <c r="F30" i="50"/>
  <c r="G30" i="50"/>
  <c r="C30" i="50"/>
  <c r="D26" i="50"/>
  <c r="F26" i="50"/>
  <c r="G26" i="50"/>
  <c r="D27" i="50"/>
  <c r="F27" i="50"/>
  <c r="G27" i="50"/>
  <c r="C27" i="50"/>
  <c r="C26" i="50"/>
  <c r="C24" i="50"/>
  <c r="C23" i="50"/>
  <c r="C22" i="50"/>
  <c r="C15" i="50"/>
  <c r="C3" i="50"/>
  <c r="R54" i="15"/>
  <c r="R52" i="15"/>
  <c r="R50" i="15"/>
  <c r="E35" i="50"/>
  <c r="R97" i="15"/>
  <c r="R99" i="15"/>
  <c r="R90" i="15"/>
  <c r="R91" i="15"/>
  <c r="R83" i="15"/>
  <c r="R81" i="15"/>
  <c r="R80" i="15"/>
  <c r="R84" i="15" s="1"/>
  <c r="H24" i="50"/>
  <c r="H52" i="50"/>
  <c r="H51" i="50"/>
  <c r="H40" i="50"/>
  <c r="H36" i="50"/>
  <c r="H35" i="50"/>
  <c r="H32" i="50"/>
  <c r="H31" i="50"/>
  <c r="S43" i="15"/>
  <c r="S83" i="15"/>
  <c r="I35" i="50"/>
  <c r="S8" i="15"/>
  <c r="S9" i="15"/>
  <c r="R45" i="15"/>
  <c r="S21" i="15"/>
  <c r="R98" i="15"/>
  <c r="S13" i="15"/>
  <c r="S12" i="15"/>
  <c r="G45" i="50" l="1"/>
  <c r="I39" i="15"/>
  <c r="S39" i="15" s="1"/>
  <c r="H57" i="15"/>
  <c r="H68" i="15" s="1"/>
  <c r="I48" i="15"/>
  <c r="S48" i="15" s="1"/>
  <c r="I34" i="15"/>
  <c r="S34" i="15" s="1"/>
  <c r="H22" i="15"/>
  <c r="I27" i="15"/>
  <c r="I40" i="50" s="1"/>
  <c r="G54" i="50"/>
  <c r="H84" i="15"/>
  <c r="I80" i="15"/>
  <c r="S80" i="15" s="1"/>
  <c r="I82" i="15"/>
  <c r="S82" i="15" s="1"/>
  <c r="H72" i="15"/>
  <c r="I65" i="15"/>
  <c r="S65" i="15" s="1"/>
  <c r="I61" i="15"/>
  <c r="I48" i="50" s="1"/>
  <c r="E60" i="15"/>
  <c r="E68" i="15" s="1"/>
  <c r="I64" i="15"/>
  <c r="I51" i="50" s="1"/>
  <c r="E57" i="15"/>
  <c r="I51" i="15"/>
  <c r="S51" i="15" s="1"/>
  <c r="I53" i="15"/>
  <c r="I6" i="50" s="1"/>
  <c r="E5" i="50"/>
  <c r="I45" i="15"/>
  <c r="S45" i="15" s="1"/>
  <c r="F45" i="50"/>
  <c r="F65" i="50" s="1"/>
  <c r="H37" i="15"/>
  <c r="H45" i="50" s="1"/>
  <c r="C36" i="15"/>
  <c r="C42" i="15" s="1"/>
  <c r="C77" i="15" s="1"/>
  <c r="C86" i="15" s="1"/>
  <c r="I33" i="15"/>
  <c r="S33" i="15" s="1"/>
  <c r="G30" i="15"/>
  <c r="I32" i="15"/>
  <c r="H31" i="15"/>
  <c r="H30" i="15" s="1"/>
  <c r="I25" i="15"/>
  <c r="I38" i="50" s="1"/>
  <c r="I26" i="15"/>
  <c r="I39" i="50" s="1"/>
  <c r="E38" i="50"/>
  <c r="E39" i="50"/>
  <c r="E40" i="50"/>
  <c r="I19" i="15"/>
  <c r="I33" i="50" s="1"/>
  <c r="H49" i="48"/>
  <c r="H25" i="48"/>
  <c r="D13" i="48"/>
  <c r="H47" i="48"/>
  <c r="D48" i="48"/>
  <c r="L48" i="48" s="1"/>
  <c r="H45" i="48"/>
  <c r="D52" i="48"/>
  <c r="L52" i="48" s="1"/>
  <c r="D46" i="48"/>
  <c r="L46" i="48" s="1"/>
  <c r="H33" i="48"/>
  <c r="D28" i="48"/>
  <c r="L28" i="48" s="1"/>
  <c r="H32" i="48"/>
  <c r="E3" i="50"/>
  <c r="I71" i="15"/>
  <c r="I27" i="50" s="1"/>
  <c r="H26" i="50"/>
  <c r="I70" i="15"/>
  <c r="S70" i="15" s="1"/>
  <c r="E26" i="50"/>
  <c r="E72" i="15"/>
  <c r="E24" i="50"/>
  <c r="I81" i="15"/>
  <c r="I63" i="15"/>
  <c r="I50" i="50" s="1"/>
  <c r="H60" i="15"/>
  <c r="I67" i="15"/>
  <c r="S67" i="15" s="1"/>
  <c r="I66" i="15"/>
  <c r="I24" i="50" s="1"/>
  <c r="E50" i="50"/>
  <c r="F68" i="15"/>
  <c r="I59" i="15"/>
  <c r="S59" i="15" s="1"/>
  <c r="G68" i="15"/>
  <c r="E22" i="50"/>
  <c r="I58" i="15"/>
  <c r="S58" i="15" s="1"/>
  <c r="S54" i="15"/>
  <c r="E4" i="50"/>
  <c r="H87" i="15"/>
  <c r="S52" i="15"/>
  <c r="H55" i="15"/>
  <c r="S50" i="15"/>
  <c r="I38" i="15"/>
  <c r="S38" i="15" s="1"/>
  <c r="D36" i="15"/>
  <c r="D42" i="15" s="1"/>
  <c r="D77" i="15" s="1"/>
  <c r="D86" i="15" s="1"/>
  <c r="E37" i="15"/>
  <c r="E36" i="15" s="1"/>
  <c r="D54" i="50"/>
  <c r="D65" i="50" s="1"/>
  <c r="E31" i="15"/>
  <c r="E30" i="15" s="1"/>
  <c r="C54" i="50"/>
  <c r="C65" i="50" s="1"/>
  <c r="I29" i="15"/>
  <c r="S29" i="15" s="1"/>
  <c r="H38" i="50"/>
  <c r="I24" i="15"/>
  <c r="I37" i="50" s="1"/>
  <c r="I23" i="15"/>
  <c r="S23" i="15" s="1"/>
  <c r="I20" i="15"/>
  <c r="S20" i="15" s="1"/>
  <c r="G42" i="15"/>
  <c r="F42" i="15"/>
  <c r="I18" i="15"/>
  <c r="S18" i="15" s="1"/>
  <c r="I16" i="15"/>
  <c r="H15" i="15"/>
  <c r="E30" i="50"/>
  <c r="R94" i="15"/>
  <c r="R60" i="15"/>
  <c r="N68" i="15"/>
  <c r="R37" i="15"/>
  <c r="R36" i="15" s="1"/>
  <c r="R42" i="15" s="1"/>
  <c r="R31" i="15"/>
  <c r="R30" i="15" s="1"/>
  <c r="S35" i="15"/>
  <c r="R22" i="15"/>
  <c r="R15" i="15"/>
  <c r="E84" i="15"/>
  <c r="I6" i="15"/>
  <c r="P68" i="15"/>
  <c r="R76" i="15"/>
  <c r="R68" i="15"/>
  <c r="H19" i="50"/>
  <c r="I44" i="15"/>
  <c r="I19" i="50" s="1"/>
  <c r="H49" i="50"/>
  <c r="I62" i="15"/>
  <c r="I22" i="50"/>
  <c r="R55" i="15"/>
  <c r="I47" i="15"/>
  <c r="I21" i="50" s="1"/>
  <c r="E21" i="50"/>
  <c r="E55" i="15"/>
  <c r="E20" i="50"/>
  <c r="E87" i="15"/>
  <c r="E78" i="15"/>
  <c r="I46" i="15"/>
  <c r="I20" i="50" s="1"/>
  <c r="R78" i="15"/>
  <c r="H78" i="15"/>
  <c r="O42" i="15"/>
  <c r="O77" i="15" s="1"/>
  <c r="O86" i="15" s="1"/>
  <c r="P42" i="15"/>
  <c r="P77" i="15" s="1"/>
  <c r="P86" i="15" s="1"/>
  <c r="P88" i="15" s="1"/>
  <c r="I40" i="15"/>
  <c r="Q42" i="15"/>
  <c r="Q77" i="15" s="1"/>
  <c r="Q86" i="15" s="1"/>
  <c r="Q88" i="15" s="1"/>
  <c r="N42" i="15"/>
  <c r="N77" i="15" s="1"/>
  <c r="N86" i="15" s="1"/>
  <c r="I28" i="15"/>
  <c r="E22" i="15"/>
  <c r="E36" i="50"/>
  <c r="E37" i="50"/>
  <c r="E32" i="50"/>
  <c r="E34" i="50"/>
  <c r="S17" i="15"/>
  <c r="I31" i="50"/>
  <c r="E15" i="15"/>
  <c r="E31" i="50"/>
  <c r="H10" i="15"/>
  <c r="I7" i="15"/>
  <c r="I15" i="50" s="1"/>
  <c r="H52" i="48"/>
  <c r="D47" i="48"/>
  <c r="L47" i="48" s="1"/>
  <c r="H21" i="48"/>
  <c r="H48" i="48"/>
  <c r="H35" i="48"/>
  <c r="D30" i="48"/>
  <c r="L30" i="48" s="1"/>
  <c r="D14" i="48"/>
  <c r="L14" i="48" s="1"/>
  <c r="D49" i="48"/>
  <c r="L49" i="48" s="1"/>
  <c r="D20" i="48"/>
  <c r="L20" i="48" s="1"/>
  <c r="H17" i="48"/>
  <c r="H50" i="48"/>
  <c r="D51" i="48"/>
  <c r="L51" i="48" s="1"/>
  <c r="H46" i="48"/>
  <c r="H39" i="48"/>
  <c r="D34" i="48"/>
  <c r="L34" i="48" s="1"/>
  <c r="D33" i="48"/>
  <c r="L33" i="48" s="1"/>
  <c r="D17" i="48"/>
  <c r="L17" i="48" s="1"/>
  <c r="H42" i="48"/>
  <c r="K53" i="48"/>
  <c r="D22" i="48"/>
  <c r="L22" i="48" s="1"/>
  <c r="D16" i="48"/>
  <c r="L16" i="48" s="1"/>
  <c r="D44" i="48"/>
  <c r="L44" i="48" s="1"/>
  <c r="H41" i="48"/>
  <c r="D36" i="48"/>
  <c r="L36" i="48" s="1"/>
  <c r="H34" i="48"/>
  <c r="D43" i="48"/>
  <c r="D42" i="48"/>
  <c r="L42" i="48" s="1"/>
  <c r="D40" i="48"/>
  <c r="L40" i="48" s="1"/>
  <c r="H31" i="48"/>
  <c r="D26" i="48"/>
  <c r="L26" i="48" s="1"/>
  <c r="H37" i="48"/>
  <c r="H30" i="48"/>
  <c r="H23" i="48"/>
  <c r="H43" i="48"/>
  <c r="D38" i="48"/>
  <c r="L38" i="48" s="1"/>
  <c r="D32" i="48"/>
  <c r="L32" i="48" s="1"/>
  <c r="H29" i="48"/>
  <c r="D24" i="48"/>
  <c r="L24" i="48" s="1"/>
  <c r="H22" i="48"/>
  <c r="D18" i="48"/>
  <c r="L18" i="48" s="1"/>
  <c r="D25" i="48"/>
  <c r="L25" i="48" s="1"/>
  <c r="H36" i="48"/>
  <c r="D31" i="48"/>
  <c r="L31" i="48" s="1"/>
  <c r="H20" i="48"/>
  <c r="D15" i="48"/>
  <c r="L15" i="48" s="1"/>
  <c r="D37" i="48"/>
  <c r="L37" i="48" s="1"/>
  <c r="H26" i="48"/>
  <c r="D21" i="48"/>
  <c r="L21" i="48" s="1"/>
  <c r="D41" i="48"/>
  <c r="L41" i="48" s="1"/>
  <c r="L43" i="48"/>
  <c r="D27" i="48"/>
  <c r="L27" i="48" s="1"/>
  <c r="H16" i="48"/>
  <c r="H44" i="48"/>
  <c r="D39" i="48"/>
  <c r="L39" i="48" s="1"/>
  <c r="J53" i="48"/>
  <c r="H28" i="48"/>
  <c r="D23" i="48"/>
  <c r="L23" i="48" s="1"/>
  <c r="D45" i="48"/>
  <c r="L45" i="48" s="1"/>
  <c r="D29" i="48"/>
  <c r="L29" i="48" s="1"/>
  <c r="H40" i="48"/>
  <c r="D35" i="48"/>
  <c r="L35" i="48" s="1"/>
  <c r="H24" i="48"/>
  <c r="D19" i="48"/>
  <c r="L19" i="48" s="1"/>
  <c r="H76" i="15"/>
  <c r="I75" i="15"/>
  <c r="E76" i="15"/>
  <c r="I74" i="15"/>
  <c r="H47" i="50"/>
  <c r="I41" i="15"/>
  <c r="I47" i="50" s="1"/>
  <c r="E10" i="15"/>
  <c r="F53" i="48"/>
  <c r="G53" i="48"/>
  <c r="G56" i="48" s="1"/>
  <c r="L13" i="48"/>
  <c r="E53" i="48"/>
  <c r="I53" i="48"/>
  <c r="G65" i="50" l="1"/>
  <c r="H36" i="15"/>
  <c r="H42" i="15" s="1"/>
  <c r="H77" i="15" s="1"/>
  <c r="H86" i="15" s="1"/>
  <c r="L14" i="15"/>
  <c r="L75" i="15"/>
  <c r="I72" i="15"/>
  <c r="S72" i="15" s="1"/>
  <c r="I26" i="50"/>
  <c r="S53" i="15"/>
  <c r="I5" i="50"/>
  <c r="I4" i="50"/>
  <c r="E54" i="50"/>
  <c r="I31" i="15"/>
  <c r="S27" i="15"/>
  <c r="I32" i="50"/>
  <c r="I84" i="15"/>
  <c r="S84" i="15" s="1"/>
  <c r="S81" i="15"/>
  <c r="S71" i="15"/>
  <c r="S63" i="15"/>
  <c r="I52" i="50"/>
  <c r="S61" i="15"/>
  <c r="S66" i="15"/>
  <c r="S64" i="15"/>
  <c r="I23" i="50"/>
  <c r="I57" i="15"/>
  <c r="S57" i="15" s="1"/>
  <c r="S47" i="15"/>
  <c r="I37" i="15"/>
  <c r="I45" i="50" s="1"/>
  <c r="S32" i="15"/>
  <c r="H54" i="50"/>
  <c r="H65" i="50" s="1"/>
  <c r="S26" i="15"/>
  <c r="S25" i="15"/>
  <c r="I36" i="50"/>
  <c r="I15" i="15"/>
  <c r="S15" i="15" s="1"/>
  <c r="I34" i="50"/>
  <c r="S19" i="15"/>
  <c r="S16" i="15"/>
  <c r="S46" i="15"/>
  <c r="F77" i="15"/>
  <c r="F86" i="15" s="1"/>
  <c r="F66" i="50" s="1"/>
  <c r="G77" i="15"/>
  <c r="G86" i="15" s="1"/>
  <c r="J55" i="48" s="1"/>
  <c r="J56" i="48" s="1"/>
  <c r="S44" i="15"/>
  <c r="E45" i="50"/>
  <c r="S24" i="15"/>
  <c r="I30" i="50"/>
  <c r="L74" i="15"/>
  <c r="E42" i="15"/>
  <c r="E77" i="15" s="1"/>
  <c r="E86" i="15" s="1"/>
  <c r="I10" i="15"/>
  <c r="S10" i="15" s="1"/>
  <c r="I3" i="50"/>
  <c r="S6" i="15"/>
  <c r="R77" i="15"/>
  <c r="R86" i="15" s="1"/>
  <c r="S62" i="15"/>
  <c r="I49" i="50"/>
  <c r="I60" i="15"/>
  <c r="S60" i="15" s="1"/>
  <c r="K23" i="47"/>
  <c r="L23" i="47" s="1"/>
  <c r="I55" i="15"/>
  <c r="S55" i="15" s="1"/>
  <c r="I87" i="15"/>
  <c r="O88" i="15"/>
  <c r="S40" i="15"/>
  <c r="I46" i="50"/>
  <c r="N88" i="15"/>
  <c r="I30" i="15"/>
  <c r="S30" i="15" s="1"/>
  <c r="S31" i="15"/>
  <c r="D66" i="50"/>
  <c r="S28" i="15"/>
  <c r="I41" i="50"/>
  <c r="I22" i="15"/>
  <c r="S22" i="15" s="1"/>
  <c r="I55" i="48"/>
  <c r="I56" i="48" s="1"/>
  <c r="I78" i="15"/>
  <c r="S78" i="15" s="1"/>
  <c r="S7" i="15"/>
  <c r="H53" i="48"/>
  <c r="D53" i="48"/>
  <c r="L53" i="48"/>
  <c r="C66" i="50"/>
  <c r="S41" i="15"/>
  <c r="S75" i="15"/>
  <c r="I29" i="50"/>
  <c r="S74" i="15"/>
  <c r="I76" i="15"/>
  <c r="S76" i="15" s="1"/>
  <c r="I28" i="50"/>
  <c r="G54" i="48"/>
  <c r="I54" i="48"/>
  <c r="E65" i="50" l="1"/>
  <c r="E66" i="50" s="1"/>
  <c r="I54" i="50"/>
  <c r="I65" i="50" s="1"/>
  <c r="I36" i="15"/>
  <c r="I42" i="15" s="1"/>
  <c r="S42" i="15" s="1"/>
  <c r="S37" i="15"/>
  <c r="K55" i="48"/>
  <c r="K56" i="48" s="1"/>
  <c r="C91" i="15"/>
  <c r="C95" i="15"/>
  <c r="C93" i="15" s="1"/>
  <c r="C92" i="15"/>
  <c r="J87" i="15" s="1"/>
  <c r="G66" i="50"/>
  <c r="J54" i="48"/>
  <c r="H55" i="48"/>
  <c r="H56" i="48" s="1"/>
  <c r="I68" i="15"/>
  <c r="S68" i="15" s="1"/>
  <c r="H54" i="48"/>
  <c r="R88" i="15"/>
  <c r="H66" i="50"/>
  <c r="K54" i="48"/>
  <c r="D54" i="48"/>
  <c r="D55" i="48"/>
  <c r="D56" i="48" s="1"/>
  <c r="P89" i="15"/>
  <c r="P93" i="15" s="1"/>
  <c r="P92" i="15" s="1"/>
  <c r="P96" i="15" s="1"/>
  <c r="P100" i="15" s="1"/>
  <c r="N89" i="15"/>
  <c r="N93" i="15" s="1"/>
  <c r="B63" i="47"/>
  <c r="L80" i="15" s="1"/>
  <c r="O89" i="15"/>
  <c r="O93" i="15" s="1"/>
  <c r="O92" i="15" s="1"/>
  <c r="O96" i="15" s="1"/>
  <c r="Q89" i="15"/>
  <c r="Q93" i="15" s="1"/>
  <c r="Q92" i="15" s="1"/>
  <c r="Q96" i="15" s="1"/>
  <c r="S36" i="15" l="1"/>
  <c r="L6" i="15"/>
  <c r="D94" i="15"/>
  <c r="D92" i="15"/>
  <c r="E92" i="15" s="1"/>
  <c r="F92" i="15" s="1"/>
  <c r="G92" i="15" s="1"/>
  <c r="H92" i="15" s="1"/>
  <c r="I77" i="15"/>
  <c r="S77" i="15" s="1"/>
  <c r="O100" i="15"/>
  <c r="Q100" i="15"/>
  <c r="R89" i="15"/>
  <c r="N92" i="15"/>
  <c r="R93" i="15"/>
  <c r="I86" i="15" l="1"/>
  <c r="N96" i="15"/>
  <c r="R92" i="15"/>
  <c r="Q87" i="15" l="1"/>
  <c r="C90" i="15"/>
  <c r="C96" i="15" s="1"/>
  <c r="N95" i="15" s="1"/>
  <c r="I66" i="50"/>
  <c r="S86" i="15"/>
  <c r="O87" i="15"/>
  <c r="P87" i="15"/>
  <c r="N87" i="15"/>
  <c r="N100" i="15"/>
  <c r="R100" i="15" s="1"/>
  <c r="R96" i="15"/>
  <c r="L54" i="48" l="1"/>
  <c r="O95" i="15"/>
  <c r="Q95" i="15"/>
  <c r="P95" i="15"/>
  <c r="R87" i="15"/>
  <c r="E55" i="48"/>
  <c r="E56" i="48" s="1"/>
  <c r="E54" i="48"/>
  <c r="L55" i="48"/>
  <c r="L56" i="48" s="1"/>
  <c r="R95" i="15"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<sst xmlns="http://schemas.openxmlformats.org/spreadsheetml/2006/main" count="646" uniqueCount="427">
  <si>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</si>
  <si>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</si>
  <si>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</si>
  <si>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</si>
  <si>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</si>
  <si>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</si>
  <si>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</si>
  <si>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</si>
  <si>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</si>
  <si>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</si>
  <si>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</si>
  <si>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</si>
  <si>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</si>
  <si>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</si>
  <si>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</si>
  <si>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</si>
  <si>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</si>
  <si>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</si>
  <si>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</si>
  <si>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</si>
  <si>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</si>
  <si>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</si>
  <si>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</si>
  <si>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</si>
  <si>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</si>
  <si>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</si>
  <si>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</si>
  <si>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</si>
  <si>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</si>
  <si>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</si>
  <si>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</si>
  <si>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</si>
  <si>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</si>
  <si>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</si>
  <si>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</si>
  <si>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</si>
  <si>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</si>
  <si>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</si>
  <si>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</si>
  <si>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</si>
  <si>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</si>
  <si>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Amenajări pentru protecţia mediului şi aducerea terenului la starea iniţială</t>
  </si>
  <si>
    <t>Consultanţă</t>
  </si>
  <si>
    <t>Alte studii specifice</t>
  </si>
  <si>
    <t>Dirigenţie de şantier</t>
  </si>
  <si>
    <t>1.1.</t>
  </si>
  <si>
    <t>4.2.</t>
  </si>
  <si>
    <t>1.4.</t>
  </si>
  <si>
    <t xml:space="preserve">6.2. </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</si>
  <si>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</si>
  <si>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</si>
  <si>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</si>
  <si>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</si>
  <si>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</si>
  <si>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</si>
  <si>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</si>
  <si>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</si>
  <si>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</si>
  <si>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</si>
  <si>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</si>
  <si>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</si>
  <si>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</si>
  <si>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</si>
  <si>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</si>
  <si>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TOTAL CHELTUIELI ELIGIBILE</t>
  </si>
  <si>
    <t>TOTAL CHELTUIELI NE-ELIGIBILE</t>
  </si>
  <si>
    <t>AN 1</t>
  </si>
  <si>
    <t>AN 2</t>
  </si>
  <si>
    <t>AN 3</t>
  </si>
  <si>
    <t>AN 4</t>
  </si>
  <si>
    <t>4.6.</t>
  </si>
  <si>
    <t>3.5.1.</t>
  </si>
  <si>
    <t>3.5.2.</t>
  </si>
  <si>
    <t>3.5.3.</t>
  </si>
  <si>
    <t>3.5.4.</t>
  </si>
  <si>
    <t>3.5.5.</t>
  </si>
  <si>
    <t>3.6.</t>
  </si>
  <si>
    <t>3.7.</t>
  </si>
  <si>
    <t>3.7.2.</t>
  </si>
  <si>
    <t>3.8.1.1.</t>
  </si>
  <si>
    <t>3.8.1.2</t>
  </si>
  <si>
    <t>3.8.2.</t>
  </si>
  <si>
    <t>4.3.</t>
  </si>
  <si>
    <t>4.5.</t>
  </si>
  <si>
    <t>3.5.6.</t>
  </si>
  <si>
    <t xml:space="preserve">Pregătirea personalului de exploatare     </t>
  </si>
  <si>
    <t xml:space="preserve">Probe tehnologice şi teste                </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</si>
  <si>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</si>
  <si>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</si>
  <si>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</si>
  <si>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</si>
  <si>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</si>
  <si>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</si>
  <si>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</si>
  <si>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</si>
  <si>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</si>
  <si>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</si>
  <si>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</si>
  <si>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</si>
  <si>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</si>
  <si>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</si>
  <si>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</si>
  <si>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</si>
  <si>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</si>
  <si>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</si>
  <si>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</si>
  <si>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</si>
  <si>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</si>
  <si>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</si>
  <si>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</si>
  <si>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</si>
  <si>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</si>
  <si>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</si>
  <si>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</si>
  <si>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</si>
  <si>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</si>
  <si>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</si>
  <si>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</si>
  <si>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</si>
  <si>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</si>
  <si>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</si>
  <si>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</si>
  <si>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</si>
  <si>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</si>
  <si>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</si>
  <si>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</si>
  <si>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</si>
  <si>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</si>
  <si>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</si>
  <si>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</si>
  <si>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</si>
  <si>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</si>
  <si>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</si>
  <si>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</si>
  <si>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</si>
  <si>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</si>
  <si>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</si>
  <si>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</si>
  <si>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</si>
  <si>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</si>
  <si>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</si>
  <si>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</si>
  <si>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</si>
  <si>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</si>
  <si>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</si>
  <si>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</si>
  <si>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</si>
  <si>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</si>
  <si>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</si>
  <si>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</si>
  <si>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</si>
  <si>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</si>
  <si>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</si>
  <si>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</si>
  <si>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</si>
  <si>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</si>
  <si>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</si>
  <si>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</si>
  <si>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</si>
  <si>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</si>
  <si>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Cheltuiel specifice prioritatii -  cheltuieli soft</t>
  </si>
  <si>
    <t>Foaia de lucru Buget-cerere</t>
  </si>
  <si>
    <t xml:space="preserve"> % TOTAL CHELTUIELI PROIECT</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</si>
  <si>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</si>
  <si>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</si>
  <si>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</si>
  <si>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</si>
  <si>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</si>
  <si>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</si>
  <si>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</si>
  <si>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</si>
  <si>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</si>
  <si>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</si>
  <si>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</si>
  <si>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</si>
  <si>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</si>
  <si>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</si>
  <si>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</si>
  <si>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</si>
  <si>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</si>
  <si>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</si>
  <si>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</si>
  <si>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</si>
  <si>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</si>
  <si>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</si>
  <si>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</si>
  <si>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</si>
  <si>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</si>
  <si>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</si>
  <si>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</si>
  <si>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</si>
  <si>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</si>
  <si>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</si>
  <si>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</si>
  <si>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</si>
  <si>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</si>
  <si>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</si>
  <si>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</si>
  <si>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</si>
  <si>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</si>
  <si>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</si>
  <si>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</si>
  <si>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</si>
  <si>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</si>
  <si>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</si>
  <si>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</si>
  <si>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</si>
  <si>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</si>
  <si>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</si>
  <si>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</si>
  <si>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</si>
  <si>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</si>
  <si>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</si>
  <si>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</si>
  <si>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</si>
  <si>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</si>
  <si>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</si>
  <si>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</si>
  <si>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</si>
  <si>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</si>
  <si>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</si>
  <si>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</si>
  <si>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</si>
  <si>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</si>
  <si>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</si>
  <si>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</si>
  <si>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</si>
  <si>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</si>
  <si>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</si>
  <si>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</si>
  <si>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</si>
  <si>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</si>
  <si>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</si>
  <si>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</si>
  <si>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</si>
  <si>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</si>
  <si>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</si>
  <si>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</si>
  <si>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</si>
  <si>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</si>
  <si>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</si>
  <si>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</si>
  <si>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</si>
  <si>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</si>
  <si>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</si>
  <si>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</si>
  <si>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</si>
  <si>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</si>
  <si>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</si>
  <si>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</si>
  <si>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</si>
  <si>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</si>
  <si>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</si>
  <si>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</si>
  <si>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</si>
  <si>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</si>
  <si>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</si>
  <si>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din costurile directe pentru decontarea costurilor indirecte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</si>
  <si>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</si>
  <si>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</si>
  <si>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Echipamente /dotări conform Devizului General: </t>
  </si>
  <si>
    <t xml:space="preserve">·       Servicii conform Devizului General: </t>
  </si>
  <si>
    <t>·       Comisioane, cote, taxe conform Devizului General:</t>
  </si>
  <si>
    <t>Costurile directe reprezintă baza pentru calcularea costurilor indirecte.</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</si>
  <si>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</si>
  <si>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</si>
  <si>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</si>
  <si>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</si>
  <si>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</si>
  <si>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TVA (eligibila si 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</si>
  <si>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</si>
  <si>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</si>
  <si>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</si>
  <si>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</si>
  <si>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</si>
  <si>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</si>
  <si>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</si>
  <si>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</si>
  <si>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</si>
  <si>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</si>
  <si>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</si>
  <si>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</si>
  <si>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</si>
  <si>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</si>
  <si>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</si>
  <si>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CAP. 2. Cheltuieli pentru asigurarea utilităților necesare obiectivului de investiții</t>
  </si>
  <si>
    <t xml:space="preserve">CAP. 3. Cheltuieli pentru proiectare și asistență tehnică </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</si>
  <si>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</si>
  <si>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</si>
  <si>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</si>
  <si>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</si>
  <si>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</si>
  <si>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</si>
  <si>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</si>
  <si>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</si>
  <si>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</si>
  <si>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</si>
  <si>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</si>
  <si>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</si>
  <si>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</si>
  <si>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CAP. 5. Alte cheltuieli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</si>
  <si>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</si>
  <si>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</si>
  <si>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</si>
  <si>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</si>
  <si>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</si>
  <si>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</si>
  <si>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</si>
  <si>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</si>
  <si>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</si>
  <si>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</si>
  <si>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</si>
  <si>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</si>
  <si>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</si>
  <si>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</si>
  <si>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</si>
  <si>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</si>
  <si>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</si>
  <si>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Foaia de lucru Buget Categorii Cheltuieli</t>
  </si>
  <si>
    <t>Obiectiv de politică: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</si>
  <si>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Obiectiv Specific 2.7 Intensificare acțiunilor de protecție și conservare a naturii, a biodiversității și a infrastructurii verzi, inclusiv în zonele urbane, precum și reducerea tuturor formelor de poluare</t>
  </si>
  <si>
    <t xml:space="preserve">se completează automat. </t>
  </si>
  <si>
    <t xml:space="preserve">3.6 Organizarea procedurilor de achiziție, </t>
  </si>
  <si>
    <t>Costul cu servicii de evaluare, efectuate de un expert ANEVAR, în vederea stabilirii valorii terenurilor achiziționate</t>
  </si>
  <si>
    <t xml:space="preserve">Costuri soft privitoare la creșterea capacității administrative a beneficiarilor </t>
  </si>
  <si>
    <t xml:space="preserve">Foaia de lucru  Buget Sintetic- se completează automat.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</si>
  <si>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</si>
  <si>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r>
      <t>Obtinerea terenului</t>
    </r>
    <r>
      <rPr>
        <sz val="9"/>
        <color rgb="FFFF0000"/>
        <rFont val="Calibri"/>
        <family val="2"/>
        <scheme val="minor"/>
      </rPr>
      <t xml:space="preserve"> (în limita a 10% din valoarea totală eligibilă a proiectului)</t>
    </r>
  </si>
  <si>
    <t>Aceste tipuri de lucrări vor fi incadrate la capitolul 4.1 din Devizul general având în vedere faptul că acestea, constituie obiectul investiţiei de bază</t>
  </si>
  <si>
    <t xml:space="preserve">Construcții, instalații și dotări - cheltuieli auxiliare investiției de bază </t>
  </si>
  <si>
    <t>Construcţii şi instalaţii (inclusiv cheltuieli auxiliare investiției de bază )</t>
  </si>
  <si>
    <r>
      <rPr>
        <b/>
        <sz val="9"/>
        <color rgb="FFFF0000"/>
        <rFont val="Calibri"/>
        <family val="2"/>
        <scheme val="minor"/>
      </rPr>
      <t>Din care</t>
    </r>
    <r>
      <rPr>
        <sz val="9"/>
        <rFont val="Calibri"/>
        <family val="2"/>
        <scheme val="minor"/>
      </rPr>
      <t>: Active necorporale  auxiliare investiției de bază</t>
    </r>
  </si>
  <si>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</si>
  <si>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auxiliare investiției de bază</t>
    </r>
  </si>
  <si>
    <r>
      <rPr>
        <b/>
        <sz val="9"/>
        <color rgb="FFFF0000"/>
        <rFont val="Calibri"/>
        <family val="2"/>
        <scheme val="minor"/>
      </rPr>
      <t>Din care</t>
    </r>
    <r>
      <rPr>
        <sz val="9"/>
        <rFont val="Calibri"/>
        <family val="2"/>
        <scheme val="minor"/>
      </rPr>
      <t>: Dotari auxiliare investiției de bază</t>
    </r>
  </si>
  <si>
    <t xml:space="preserve">Cheltuieli privind amenajări pentru protecţia mediului şi aducerea terenului la starea iniţială </t>
  </si>
  <si>
    <t>Avand in vedere specificul acestui apel, cheltuielile cu investitia de baza  cuprind inclusiv cheltuielilie aferente linei 1.3. „Amenajări pentru protecţia mediului şi aducerea terenului la starea iniţială” din devizul general cf HG 907/2016</t>
  </si>
  <si>
    <t xml:space="preserve">Prioritate:  3 	O regiune cu comunități prietenoase cu mediul </t>
  </si>
  <si>
    <t>Acțiunea 3.4 Investiții în infrastructură verde și albastră în mediul urban regional – orașe</t>
  </si>
  <si>
    <t xml:space="preserve">Cheltuieli conexe aferente activităților auxiliare investiției de bază  in limita maxima de </t>
  </si>
  <si>
    <t xml:space="preserve">Cheltuieli aferente cap 2. „Cheltuieli pentru asigurarea utilităților necesare obiectivului de investii” din devizul general cf HG 907/2016 </t>
  </si>
  <si>
    <t>se includ la cheltuieli auxiliare investiției de bază</t>
  </si>
  <si>
    <t xml:space="preserve">Cheltuieli pentru activități de animare și conștientizare a populației privind protejarea naturii și biodiversității în zonele urbane </t>
  </si>
  <si>
    <t xml:space="preserve">Cheltuieli cu activități specifice de cooperare interregională și transnațională la nivel de proiecte (cheltuieli cu transport, cazare, organizare evenimente, vizite de studiu, programe de tip peer-to-peer) </t>
  </si>
  <si>
    <t>Cheltuielile aferente studiilor necesare întocmirii acesteia/cheltuieli pentru activități de planificare, elaborare de planuri/strategii/studii care să identifice nevoile unei zone și investițiile necesare pentru conservarea biodiversității urbane și sau dezvoltarea infrastructurii verzi/albastre.</t>
  </si>
  <si>
    <t xml:space="preserve">din valoarea totală eligibilă a proiectului. </t>
  </si>
  <si>
    <t>Prin natura investițiilor propuse,  dotarile si echipamentele proiectului  sunt incluse la cap. 3.2. Construcții, instalații și dotări - cheltuieli auxiliare investiției de bază conform cap 5.3.2.	Categorii și plafoane de cheltuieli eligibile</t>
  </si>
  <si>
    <t>Cheltuieli indirecte conform art. 54 lit.a RDC 1060/2021</t>
  </si>
  <si>
    <t xml:space="preserve">Aceste tipuri de lucrări vor fi incadrate la construcții, instalații și dotări - cheltuieli auxiliare investiției de bază </t>
  </si>
  <si>
    <r>
      <t xml:space="preserve">Montaj utilaje, echipamente tehnologice şi funcţionale-  </t>
    </r>
    <r>
      <rPr>
        <sz val="9"/>
        <color rgb="FFFF0000"/>
        <rFont val="Calibri"/>
        <family val="2"/>
        <scheme val="minor"/>
      </rPr>
      <t xml:space="preserve">cheltuieli auxiliare investiției de bază </t>
    </r>
  </si>
  <si>
    <r>
      <t xml:space="preserve">Utilaje, echipamente tehnologice şi       funcţionale care necesită montaj-     </t>
    </r>
    <r>
      <rPr>
        <sz val="9"/>
        <color rgb="FFFF0000"/>
        <rFont val="Calibri"/>
        <family val="2"/>
        <scheme val="minor"/>
      </rPr>
      <t xml:space="preserve">cheltuieli auxiliare investiției de bază  </t>
    </r>
  </si>
  <si>
    <r>
      <t xml:space="preserve">Utilaje, echipamente tehnologice şi   funcţionale care nu necesită montaj şi echipamente de transport </t>
    </r>
    <r>
      <rPr>
        <sz val="9"/>
        <color rgb="FFFF0000"/>
        <rFont val="Calibri"/>
        <family val="2"/>
        <scheme val="minor"/>
      </rPr>
      <t xml:space="preserve">-  cheltuieli auxiliare investiției de bază </t>
    </r>
    <r>
      <rPr>
        <sz val="9"/>
        <rFont val="Calibri"/>
        <family val="2"/>
        <scheme val="minor"/>
      </rPr>
      <t xml:space="preserve">     </t>
    </r>
  </si>
  <si>
    <r>
      <t xml:space="preserve">Dotări </t>
    </r>
    <r>
      <rPr>
        <sz val="9"/>
        <color rgb="FFFF0000"/>
        <rFont val="Calibri"/>
        <family val="2"/>
        <scheme val="minor"/>
      </rPr>
      <t xml:space="preserve">- cheltuieli auxiliare investiției de bază </t>
    </r>
  </si>
  <si>
    <r>
      <t xml:space="preserve">Active necorporale </t>
    </r>
    <r>
      <rPr>
        <sz val="9"/>
        <color rgb="FFFF0000"/>
        <rFont val="Calibri"/>
        <family val="2"/>
        <scheme val="minor"/>
      </rPr>
      <t xml:space="preserve">- cheltuieli auxiliare investiției de bază </t>
    </r>
  </si>
  <si>
    <t>LUCRĂRI</t>
  </si>
  <si>
    <t>CAP. 2 - Cheltuieli pentru asigurarea utilităţilor necesare obiectivului</t>
  </si>
  <si>
    <t>CAP. 3 - 3.1.1 Studii de teren</t>
  </si>
  <si>
    <t>CAP. 3 - 3.1.2 Raport privind impactul asupra mediului</t>
  </si>
  <si>
    <t>CAP. 3 - 3.1.3 Alte studii specifice</t>
  </si>
  <si>
    <t>CAP. 3 - 3.2 Documentaţii-suport şi cheltuieli pentru obţinerea de avize, acorduri şi autorizații</t>
  </si>
  <si>
    <t>CAP. 3 - 3.3 Expertizare tehnică</t>
  </si>
  <si>
    <t>3.4 Certificarea performanţei energetice şi auditul energetic al clădirilor, auditul de siguranță rutieră</t>
  </si>
  <si>
    <t xml:space="preserve">CAP. 3 - 3.4 Certificarea performanţei energetice şi auditul energetic al clădirilor, auditul de siguranţă rutieră </t>
  </si>
  <si>
    <t>CAP. 3 - 3.5.1 Temă de proiectare</t>
  </si>
  <si>
    <t>CAP. 3 - 3.5.2 Studiu de prefezabilitate</t>
  </si>
  <si>
    <t>3.5.3 Studiu de fezabilitate/ documentaţie de avizare a lucrărilor de intervenţii şi deviz general</t>
  </si>
  <si>
    <t>CAP. 3 - 3.5.3 Studiu de fezabilitate/ documentatie de avizare a lucrarilor de intervenții şi deviz general</t>
  </si>
  <si>
    <t>3.5.4 Documentaţiile tehnice necesare în vederea obţinerii avizelor/acordurilor/autorizaţiilor</t>
  </si>
  <si>
    <t>CAP. 3 - 3.5.4 Documentaţiile tehnice necesare în vederea obţinerii avizelor/ acordurilor/autorizatiilor</t>
  </si>
  <si>
    <t>3.5.5 Verificarea tehnică de calitate a proiectului tehnic şi a detaliilor de execuţie</t>
  </si>
  <si>
    <t>CAP. 3 - 3.5.5 Verificarea tehnică de calitate a proiectului tehnic şi a detaliilor de execuţie</t>
  </si>
  <si>
    <t>3.5.6 Proiect tehnic şi detalii de execuţie</t>
  </si>
  <si>
    <t>CAP. 3 - 3.5.6 Proiect tehnic şi detalii de execuţie</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</si>
  <si>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</si>
  <si>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</si>
  <si>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</si>
  <si>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</si>
  <si>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</si>
  <si>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</si>
  <si>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4 - 4.5 Dotări</t>
  </si>
  <si>
    <t>CAP. 4 - 4.6 Active necorporale</t>
  </si>
  <si>
    <t>CAP. 5 - 5.1.1 Lucrări de construcţii şi instalaţii aferente organizării de şantier</t>
  </si>
  <si>
    <t>CAP. 5 - 5.1.2 Cheltuieli conexe organizării şantierului</t>
  </si>
  <si>
    <t>MARJĂ BUGET</t>
  </si>
  <si>
    <t xml:space="preserve">7.1 Cheltuieli aferente marjei de buget </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</si>
  <si>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</si>
  <si>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</si>
  <si>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</si>
  <si>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7.2 Cheltuieli pentru constituirea rezervei de implementare pentru ajustarea de preţ</t>
  </si>
  <si>
    <t>Cap. 7 - 7.2 Cheltuieli pentru constituirea rezervei de implementare pentru ajustarea de preţ</t>
  </si>
  <si>
    <r>
      <t xml:space="preserve">Cheltuieli pentru asigurarea utilităţilor necesare obiectivului  </t>
    </r>
    <r>
      <rPr>
        <sz val="9"/>
        <color rgb="FFFF0000"/>
        <rFont val="Calibri"/>
        <family val="2"/>
        <scheme val="minor"/>
      </rPr>
      <t>-Cheltuieli auxiliare investiției de baza</t>
    </r>
  </si>
  <si>
    <t xml:space="preserve">Certificarea performanţei energetice şi auditul energetic al clădirilor, auditul de siguranţă rutieră </t>
  </si>
  <si>
    <t>3.8.3</t>
  </si>
  <si>
    <t xml:space="preserve">Coordonator în materie de securitate şi sănătate - conform  Hotărârii Guvernului nr. 300/2006, cu modificările şi completările  ulterioare    </t>
  </si>
  <si>
    <t xml:space="preserve">7.2. </t>
  </si>
  <si>
    <t>CAP. 8</t>
  </si>
  <si>
    <t>8.1.</t>
  </si>
  <si>
    <t>8.2.</t>
  </si>
  <si>
    <t>8.3.</t>
  </si>
  <si>
    <t>TOTAL CAPITOL 8</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</si>
  <si>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</si>
  <si>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</si>
  <si>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Foaie de lucru Buget Cerere</t>
  </si>
  <si>
    <t>Verificare Corelare</t>
  </si>
  <si>
    <t>Foaia de lucru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</si>
  <si>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3-Export SMIS</t>
  </si>
  <si>
    <t xml:space="preserve">Cheltuieli aferente marjei de buget şi pentru constituirea rezervei de implementare pentru ajustarea de preţ </t>
  </si>
  <si>
    <r>
      <t>Cheltuieli pentru proiectare și asistență tehnică</t>
    </r>
    <r>
      <rPr>
        <b/>
        <sz val="9"/>
        <color rgb="FFFF0000"/>
        <rFont val="Calibri"/>
        <family val="2"/>
        <scheme val="minor"/>
      </rPr>
      <t xml:space="preserve"> (cu exceptia subapitolului 2.4- Cheltuieli cu consultanța, cap. 5.3.2 din ghidul solicitantului,) sunt eligibile cumulat, în limita a 10% din valoarea cheltuielilor eligibile finanțate în cadrul capitolul 3 „Cheltuieli pentru investiția de bază”din  cap. 5.3.2.	Categorii și plafoane de cheltuieli eligibile aferent ghidului solicitantului</t>
    </r>
  </si>
  <si>
    <t>capitolul 1 - Cheltuieli pentru obținerea și amenajarea terenului, subcapitolele 1.1, 1.2, 1.4;</t>
  </si>
  <si>
    <t>capitolul 4 - Cheltuieli pentru investiția de bază, subcapitolele 4.1, 4.2, 4.3;</t>
  </si>
  <si>
    <t xml:space="preserve">capitolul 5 - Alte cheltuieli, subcapitolele 5.1, 5.3; </t>
  </si>
  <si>
    <t>capitolul 7 - Cheltuieli aferente marjei de buget şi pentru constituirea rezervei de implementare pentru ajustarea de preţ, subcapitolele 7.1 și  7.2</t>
  </si>
  <si>
    <t xml:space="preserve">capitolul 4 - Cheltuieli pentru investiția de bază: subcapitolele 4.4, 4.5, 4.6; </t>
  </si>
  <si>
    <t xml:space="preserve">capitolul 3 - Cheltuieli pentru proiectare și asistență tehnică, subcapitolele 3.1, 3.2, 3.3, 3.4, 3.5, 3.8. </t>
  </si>
  <si>
    <t xml:space="preserve">capitolul 5 - Alte cheltuieli, subcapitolul 5.2 Comisioane, cote, taxe, costul creditului. </t>
  </si>
  <si>
    <t xml:space="preserve">Costurile indirecte reprezintă toate acele cheltuieli care nu se încadrează în categoria costurilor directe și care sprijină realizarea obiectivului investițional propus prin proiect, dar, la finalul implementării, nu se reflectă în mod direct în obiectivul investițional realizat prin proiect. </t>
  </si>
  <si>
    <r>
      <t>·</t>
    </r>
    <r>
      <rPr>
        <sz val="9.5"/>
        <rFont val="Times New Roman"/>
        <family val="1"/>
      </rPr>
      <t xml:space="preserve">       </t>
    </r>
    <r>
      <rPr>
        <u/>
        <sz val="9.5"/>
        <rFont val="Calibri"/>
        <family val="2"/>
      </rPr>
      <t>Consultanță pentru elaborarea cererii de finanțare</t>
    </r>
  </si>
  <si>
    <r>
      <t>·</t>
    </r>
    <r>
      <rPr>
        <sz val="9.5"/>
        <rFont val="Times New Roman"/>
        <family val="1"/>
      </rPr>
      <t xml:space="preserve">       </t>
    </r>
    <r>
      <rPr>
        <sz val="9.5"/>
        <rFont val="Calibri"/>
        <family val="2"/>
      </rPr>
      <t>Cheltuielile salariale cu personalul propriu implicat în realizarea activităților:</t>
    </r>
    <r>
      <rPr>
        <u/>
        <sz val="9.5"/>
        <rFont val="Calibri"/>
        <family val="2"/>
      </rPr>
      <t xml:space="preserve"> elaborarea cererii de finanțare, organizarea procedurilor de achiziție și managementul de proiect dacă acestea sunt realizate cu personalul propriu și nu prin achiziționarea de servicii.</t>
    </r>
  </si>
  <si>
    <r>
      <t>·</t>
    </r>
    <r>
      <rPr>
        <sz val="9.5"/>
        <rFont val="Times New Roman"/>
        <family val="1"/>
      </rPr>
      <t xml:space="preserve">       </t>
    </r>
    <r>
      <rPr>
        <sz val="9.5"/>
        <rFont val="Calibri"/>
        <family val="2"/>
      </rPr>
      <t>Cheltuieli soft privitoare la</t>
    </r>
    <r>
      <rPr>
        <i/>
        <sz val="9.5"/>
        <rFont val="Calibri"/>
        <family val="2"/>
      </rPr>
      <t xml:space="preserve"> </t>
    </r>
    <r>
      <rPr>
        <u/>
        <sz val="9.5"/>
        <rFont val="Calibri"/>
        <family val="2"/>
      </rPr>
      <t>creșterea capacității administrative a beneficiarilor</t>
    </r>
  </si>
  <si>
    <r>
      <t>·</t>
    </r>
    <r>
      <rPr>
        <sz val="9.5"/>
        <rFont val="Times New Roman"/>
        <family val="1"/>
      </rPr>
      <t xml:space="preserve">       </t>
    </r>
    <r>
      <rPr>
        <b/>
        <u/>
        <sz val="9.5"/>
        <rFont val="Calibri"/>
        <family val="2"/>
      </rPr>
      <t xml:space="preserve">Lucrări </t>
    </r>
    <r>
      <rPr>
        <sz val="9.5"/>
        <rFont val="Calibri"/>
        <family val="2"/>
      </rPr>
      <t xml:space="preserve">conform Devizului General: </t>
    </r>
  </si>
  <si>
    <r>
      <t xml:space="preserve">Cheltuielile diverse şi neprevăzute </t>
    </r>
    <r>
      <rPr>
        <sz val="9"/>
        <color rgb="FFFF0000"/>
        <rFont val="Calibri"/>
        <family val="2"/>
        <scheme val="minor"/>
      </rPr>
      <t>în limita a 10% din valoarea cheltuielilor eligibile cuprinse la subcapitolul 1.2, cap. 3. din cap. 5.3.2 din ghidul solicitantului</t>
    </r>
  </si>
  <si>
    <t>Cursul Inforeuro din luna publicării ghidului solicitantului</t>
  </si>
  <si>
    <t>https://commission.europa.eu/funding-tenders/procedures-guidelines-tenders/information-contractors-and-beneficiaries/exchange-rate-inforeuro_en</t>
  </si>
  <si>
    <t>(cu exceptia subapitolului 2.4  - Cheltuieli cu consultanța) sunt eligibile cumulat, în limita a 10% din valoarea cheltuielilor eligibile finanțate în cadrul  CAP. 3 Cheltuieli pentru investiția de bază din cap. 5.3.2 aferent ghidului solicitantului</t>
  </si>
  <si>
    <t>din valoarea eligibilă a cheltuielilor eligibile aferente cap. 1.2 și CAP. 3 Cheltuieli pentru investiția de bază din cap. 5.3.2 aferent ghidului solicitantului</t>
  </si>
  <si>
    <t xml:space="preserve">Costul cu activitatea de audit financiar extern </t>
  </si>
  <si>
    <r>
      <t xml:space="preserve">Foaia de lucru Matrice Corelare Buget cu Deviz - </t>
    </r>
    <r>
      <rPr>
        <sz val="9.5"/>
        <rFont val="Calibri"/>
        <family val="2"/>
        <scheme val="minor"/>
      </rPr>
      <t>Foaia de lucru prezintă corespondența dintre capitolele/subcapitolele bugetare din Devizul General cf. HG 907/2016, cu modificările și completările ulterioare si capitolele si subcapitolele bugetare din MYSMSIS .  (NU SE TRANSFORMA IN PDF, NU SE ANEXEAZA!!!)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</si>
</sst>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0"/>
    <numFmt numFmtId="165" formatCode="0.0000"/>
  </numFmts>
  <fonts count="7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b/>
      <sz val="6"/>
      <color theme="1"/>
      <name val="Calibri"/>
      <family val="2"/>
      <scheme val="minor"/>
    </font>
    <font>
      <sz val="6"/>
      <color rgb="FFFF0000"/>
      <name val="Calibri"/>
      <family val="2"/>
      <scheme val="minor"/>
    </font>
    <font>
      <b/>
      <sz val="6"/>
      <color rgb="FFFF0000"/>
      <name val="Calibri"/>
      <family val="2"/>
      <scheme val="minor"/>
    </font>
    <font>
      <b/>
      <sz val="10"/>
      <color theme="1"/>
      <name val="Calibri"/>
      <family val="2"/>
      <charset val="238"/>
      <scheme val="minor"/>
    </font>
    <font>
      <sz val="7"/>
      <color rgb="FF7030A0"/>
      <name val="Calibri"/>
      <family val="2"/>
      <scheme val="minor"/>
    </font>
    <font>
      <sz val="10"/>
      <color rgb="FFFF0000"/>
      <name val="Calibri"/>
      <family val="2"/>
      <scheme val="minor"/>
    </font>
    <font>
      <b/>
      <sz val="9"/>
      <color rgb="FF7030A0"/>
      <name val="Calibri"/>
      <family val="2"/>
      <scheme val="minor"/>
    </font>
    <font>
      <b/>
      <sz val="7"/>
      <color rgb="FF7030A0"/>
      <name val="Calibri"/>
      <family val="2"/>
      <scheme val="minor"/>
    </font>
    <font>
      <sz val="9"/>
      <color rgb="FF7030A0"/>
      <name val="Calibri"/>
      <family val="2"/>
      <scheme val="minor"/>
    </font>
    <font>
      <sz val="7"/>
      <color theme="0"/>
      <name val="Calibri"/>
      <family val="2"/>
      <scheme val="minor"/>
    </font>
    <font>
      <i/>
      <sz val="9"/>
      <color theme="0"/>
      <name val="Calibri"/>
      <family val="2"/>
      <scheme val="minor"/>
    </font>
    <font>
      <b/>
      <i/>
      <sz val="9"/>
      <color theme="0"/>
      <name val="Calibri"/>
      <family val="2"/>
      <scheme val="minor"/>
    </font>
    <font>
      <b/>
      <sz val="10"/>
      <color rgb="FF7030A0"/>
      <name val="Calibri"/>
      <family val="2"/>
      <scheme val="minor"/>
    </font>
    <font>
      <b/>
      <sz val="9"/>
      <name val="Calibri"/>
      <family val="2"/>
    </font>
    <font>
      <sz val="6"/>
      <name val="Calibri"/>
      <family val="2"/>
      <scheme val="minor"/>
    </font>
    <font>
      <sz val="11"/>
      <color rgb="FFFF0000"/>
      <name val="Calibri"/>
      <family val="2"/>
      <scheme val="minor"/>
    </font>
    <font>
      <sz val="9.5"/>
      <color rgb="FFFF0000"/>
      <name val="Calibri"/>
      <family val="2"/>
      <scheme val="minor"/>
    </font>
    <font>
      <b/>
      <sz val="11"/>
      <color rgb="FFFF0000"/>
      <name val="Calibri"/>
      <family val="2"/>
      <scheme val="minor"/>
    </font>
    <font>
      <sz val="11"/>
      <color rgb="FF7030A0"/>
      <name val="Calibri"/>
      <family val="2"/>
      <scheme val="minor"/>
    </font>
    <font>
      <sz val="11"/>
      <name val="Calibri"/>
      <family val="2"/>
      <scheme val="minor"/>
    </font>
    <font>
      <sz val="9.5"/>
      <name val="Times New Roman"/>
      <family val="1"/>
    </font>
    <font>
      <u/>
      <sz val="9.5"/>
      <name val="Calibri"/>
      <family val="2"/>
    </font>
    <font>
      <sz val="9.5"/>
      <name val="Calibri"/>
      <family val="2"/>
    </font>
    <font>
      <i/>
      <sz val="9.5"/>
      <name val="Calibri"/>
      <family val="2"/>
    </font>
    <font>
      <b/>
      <u/>
      <sz val="9.5"/>
      <name val="Calibri"/>
      <family val="2"/>
    </font>
    <font>
      <b/>
      <sz val="10"/>
      <color indexed="8"/>
      <name val="Calibri"/>
      <family val="2"/>
      <charset val="238"/>
    </font>
    <font>
      <sz val="10"/>
      <color indexed="8"/>
      <name val="Calibri"/>
      <family val="2"/>
      <charset val="238"/>
      <scheme val="minor"/>
    </font>
    <font>
      <u/>
      <sz val="10"/>
      <color theme="10"/>
      <name val="Calibri"/>
      <family val="2"/>
      <charset val="238"/>
    </font>
    <font>
      <u/>
      <sz val="9"/>
      <color theme="1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19">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5">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0" fillId="0" borderId="0" applyBorder="0" applyProtection="0"/>
    <xf numFmtId="0" fontId="40" fillId="0" borderId="0" applyBorder="0" applyProtection="0"/>
    <xf numFmtId="0" fontId="40" fillId="0" borderId="0" applyBorder="0" applyProtection="0">
      <alignment horizontal="left"/>
    </xf>
    <xf numFmtId="0" fontId="40" fillId="0" borderId="0" applyBorder="0" applyProtection="0"/>
    <xf numFmtId="0" fontId="41" fillId="0" borderId="0" applyBorder="0" applyProtection="0">
      <alignment horizontal="left"/>
    </xf>
    <xf numFmtId="0" fontId="41" fillId="0" borderId="0" applyBorder="0" applyProtection="0"/>
    <xf numFmtId="43" fontId="6" fillId="0" borderId="0" applyFont="0" applyFill="0" applyBorder="0" applyAlignment="0" applyProtection="0"/>
    <xf numFmtId="0" fontId="70" fillId="0" borderId="0" applyNumberFormat="0" applyFill="0" applyBorder="0" applyAlignment="0" applyProtection="0"/>
  </cellStyleXfs>
  <cellXfs count="351">
    <xf numFmtId="0" fontId="0" fillId="0" borderId="0" xfId="0"/>
    <xf numFmtId="0" fontId="7" fillId="0" borderId="0" xfId="0" applyFont="1" applyAlignment="1">
      <alignment vertical="top" wrapText="1"/>
    </xf>
    <xf numFmtId="0" fontId="9" fillId="3" borderId="2" xfId="0" applyFont="1" applyFill="1" applyBorder="1" applyAlignment="1">
      <alignment horizontal="center" vertical="center"/>
    </xf>
    <xf numFmtId="4" fontId="7" fillId="2" borderId="2" xfId="1" applyNumberFormat="1" applyFont="1" applyFill="1" applyBorder="1" applyAlignment="1" applyProtection="1">
      <alignment horizontal="right" vertical="top"/>
      <protection locked="0"/>
    </xf>
    <xf numFmtId="0" fontId="23" fillId="0" borderId="0" xfId="0" applyFont="1"/>
    <xf numFmtId="0" fontId="24" fillId="0" borderId="0" xfId="0" applyFont="1"/>
    <xf numFmtId="0" fontId="7" fillId="2" borderId="2"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3" fillId="0" borderId="0" xfId="0" applyNumberFormat="1" applyFont="1"/>
    <xf numFmtId="4" fontId="27" fillId="0" borderId="0" xfId="0" applyNumberFormat="1" applyFont="1"/>
    <xf numFmtId="4" fontId="7" fillId="2" borderId="2" xfId="0" applyNumberFormat="1" applyFont="1" applyFill="1" applyBorder="1" applyAlignment="1" applyProtection="1">
      <alignment horizontal="right" vertical="center" wrapText="1"/>
      <protection locked="0"/>
    </xf>
    <xf numFmtId="0" fontId="10" fillId="0" borderId="2" xfId="1" applyFont="1" applyBorder="1" applyAlignment="1">
      <alignment vertical="top"/>
    </xf>
    <xf numFmtId="4" fontId="10" fillId="0" borderId="2" xfId="1" applyNumberFormat="1" applyFont="1" applyBorder="1" applyAlignment="1">
      <alignment vertical="top"/>
    </xf>
    <xf numFmtId="0" fontId="10" fillId="0" borderId="0" xfId="1" applyFont="1" applyAlignment="1">
      <alignment vertical="top"/>
    </xf>
    <xf numFmtId="0" fontId="9" fillId="0" borderId="2" xfId="1" applyFont="1" applyBorder="1" applyAlignment="1">
      <alignment horizontal="center" vertical="top"/>
    </xf>
    <xf numFmtId="0" fontId="9" fillId="0" borderId="2" xfId="1" applyFont="1" applyBorder="1" applyAlignment="1">
      <alignment vertical="top" wrapText="1"/>
    </xf>
    <xf numFmtId="0" fontId="9" fillId="0" borderId="2" xfId="1" applyFont="1" applyBorder="1" applyAlignment="1">
      <alignment horizontal="right" vertical="top"/>
    </xf>
    <xf numFmtId="4" fontId="8" fillId="0" borderId="2" xfId="1" applyNumberFormat="1" applyFont="1" applyBorder="1" applyAlignment="1">
      <alignment horizontal="center" vertical="center" wrapText="1"/>
    </xf>
    <xf numFmtId="4" fontId="9" fillId="0" borderId="4" xfId="1" applyNumberFormat="1" applyFont="1" applyBorder="1" applyAlignment="1">
      <alignment vertical="top"/>
    </xf>
    <xf numFmtId="49" fontId="8" fillId="0" borderId="2" xfId="1" applyNumberFormat="1" applyFont="1" applyBorder="1" applyAlignment="1">
      <alignment horizontal="center" vertical="top"/>
    </xf>
    <xf numFmtId="4" fontId="7" fillId="3" borderId="2" xfId="0" applyNumberFormat="1" applyFont="1" applyFill="1" applyBorder="1" applyAlignment="1">
      <alignment horizontal="right" vertical="center" wrapText="1"/>
    </xf>
    <xf numFmtId="4" fontId="9" fillId="3" borderId="2" xfId="0" applyNumberFormat="1" applyFont="1" applyFill="1" applyBorder="1" applyAlignment="1">
      <alignment horizontal="right" vertical="center"/>
    </xf>
    <xf numFmtId="49" fontId="21" fillId="3" borderId="2" xfId="1" applyNumberFormat="1" applyFont="1" applyFill="1" applyBorder="1" applyAlignment="1">
      <alignment horizontal="center" vertical="top"/>
    </xf>
    <xf numFmtId="0" fontId="21" fillId="3" borderId="0" xfId="1" applyFont="1" applyFill="1" applyAlignment="1">
      <alignment vertical="top"/>
    </xf>
    <xf numFmtId="49" fontId="7" fillId="0" borderId="2" xfId="1" applyNumberFormat="1" applyFont="1" applyBorder="1" applyAlignment="1">
      <alignment horizontal="center" vertical="top"/>
    </xf>
    <xf numFmtId="0" fontId="21" fillId="3" borderId="2" xfId="1" applyFont="1" applyFill="1" applyBorder="1" applyAlignment="1">
      <alignment horizontal="center" vertical="top"/>
    </xf>
    <xf numFmtId="2" fontId="7" fillId="0" borderId="2" xfId="1" applyNumberFormat="1" applyFont="1" applyBorder="1" applyAlignment="1">
      <alignment horizontal="center" vertical="top"/>
    </xf>
    <xf numFmtId="49" fontId="10" fillId="0" borderId="2" xfId="0" applyNumberFormat="1" applyFont="1" applyBorder="1" applyAlignment="1">
      <alignment horizontal="center" vertical="center" wrapText="1"/>
    </xf>
    <xf numFmtId="49" fontId="8" fillId="3" borderId="2" xfId="1" applyNumberFormat="1" applyFont="1" applyFill="1" applyBorder="1" applyAlignment="1">
      <alignment horizontal="center" vertical="top"/>
    </xf>
    <xf numFmtId="0" fontId="10" fillId="3" borderId="0" xfId="1" applyFont="1" applyFill="1" applyAlignment="1">
      <alignment vertical="top"/>
    </xf>
    <xf numFmtId="0" fontId="9" fillId="0" borderId="0" xfId="1" applyFont="1" applyAlignment="1">
      <alignment vertical="top"/>
    </xf>
    <xf numFmtId="0" fontId="22" fillId="3" borderId="0" xfId="1" applyFont="1" applyFill="1" applyAlignment="1">
      <alignment vertical="top"/>
    </xf>
    <xf numFmtId="0" fontId="9" fillId="0" borderId="2" xfId="1" applyFont="1" applyBorder="1" applyAlignment="1">
      <alignment horizontal="center" vertical="top" wrapText="1"/>
    </xf>
    <xf numFmtId="4" fontId="17" fillId="0" borderId="0" xfId="1" applyNumberFormat="1" applyFont="1" applyAlignment="1">
      <alignment horizontal="right" vertical="top"/>
    </xf>
    <xf numFmtId="0" fontId="10" fillId="0" borderId="2" xfId="1" applyFont="1" applyBorder="1" applyAlignment="1">
      <alignment horizontal="center" vertical="top" wrapText="1"/>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2" xfId="1" applyNumberFormat="1" applyFont="1" applyFill="1" applyBorder="1" applyAlignment="1" applyProtection="1">
      <alignment vertical="top"/>
      <protection locked="0"/>
    </xf>
    <xf numFmtId="4" fontId="10" fillId="2" borderId="4" xfId="1" applyNumberFormat="1" applyFont="1" applyFill="1" applyBorder="1" applyAlignment="1" applyProtection="1">
      <alignment vertical="top"/>
      <protection locked="0"/>
    </xf>
    <xf numFmtId="4" fontId="9" fillId="2" borderId="4" xfId="0" applyNumberFormat="1" applyFont="1" applyFill="1" applyBorder="1" applyAlignment="1" applyProtection="1">
      <alignment horizontal="center" vertical="center" wrapText="1"/>
      <protection locked="0"/>
    </xf>
    <xf numFmtId="4" fontId="9" fillId="2" borderId="2" xfId="0" applyNumberFormat="1" applyFont="1" applyFill="1" applyBorder="1" applyAlignment="1" applyProtection="1">
      <alignment horizontal="center" vertical="center" wrapText="1"/>
      <protection locked="0"/>
    </xf>
    <xf numFmtId="0" fontId="30" fillId="0" borderId="0" xfId="0" applyFont="1" applyAlignment="1">
      <alignment horizontal="center" vertical="top" wrapText="1"/>
    </xf>
    <xf numFmtId="0" fontId="32" fillId="0" borderId="2" xfId="1" applyFont="1" applyBorder="1" applyAlignment="1">
      <alignment vertical="top"/>
    </xf>
    <xf numFmtId="0" fontId="32" fillId="0" borderId="3" xfId="1" applyFont="1" applyBorder="1" applyAlignment="1">
      <alignment vertical="top"/>
    </xf>
    <xf numFmtId="4" fontId="34" fillId="0" borderId="2" xfId="1" applyNumberFormat="1" applyFont="1" applyBorder="1" applyAlignment="1">
      <alignment horizontal="center" vertical="center" wrapText="1"/>
    </xf>
    <xf numFmtId="0" fontId="32" fillId="0" borderId="2" xfId="1" applyFont="1" applyBorder="1" applyAlignment="1">
      <alignment horizontal="center" vertical="top"/>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2" fillId="0" borderId="0" xfId="1" applyFont="1" applyAlignment="1">
      <alignment vertical="top"/>
    </xf>
    <xf numFmtId="49" fontId="22" fillId="4" borderId="2" xfId="1" applyNumberFormat="1" applyFont="1" applyFill="1" applyBorder="1" applyAlignment="1">
      <alignment horizontal="center" vertical="top"/>
    </xf>
    <xf numFmtId="0" fontId="21" fillId="4" borderId="2" xfId="1" applyFont="1" applyFill="1" applyBorder="1" applyAlignment="1">
      <alignment horizontal="center" vertical="top"/>
    </xf>
    <xf numFmtId="49" fontId="22" fillId="3" borderId="0" xfId="1" applyNumberFormat="1" applyFont="1" applyFill="1" applyAlignment="1">
      <alignment horizontal="center" vertical="top"/>
    </xf>
    <xf numFmtId="0" fontId="7" fillId="0" borderId="0" xfId="0" applyFont="1" applyAlignment="1">
      <alignment wrapText="1"/>
    </xf>
    <xf numFmtId="2" fontId="8" fillId="0" borderId="0" xfId="0" applyNumberFormat="1" applyFont="1" applyAlignment="1">
      <alignment vertical="center" wrapText="1"/>
    </xf>
    <xf numFmtId="4" fontId="8" fillId="4" borderId="2" xfId="1" applyNumberFormat="1" applyFont="1" applyFill="1" applyBorder="1" applyAlignment="1">
      <alignment horizontal="center" vertical="center" wrapText="1"/>
    </xf>
    <xf numFmtId="0" fontId="7" fillId="0" borderId="0" xfId="0" applyFont="1"/>
    <xf numFmtId="0" fontId="7" fillId="0" borderId="0" xfId="0" applyFont="1" applyAlignment="1">
      <alignment horizontal="left" vertical="center" wrapText="1"/>
    </xf>
    <xf numFmtId="0" fontId="7" fillId="0" borderId="0" xfId="1" applyFont="1" applyAlignment="1">
      <alignment vertical="top"/>
    </xf>
    <xf numFmtId="4" fontId="7" fillId="2" borderId="2" xfId="1" applyNumberFormat="1" applyFont="1" applyFill="1" applyBorder="1" applyAlignment="1" applyProtection="1">
      <alignment vertical="top"/>
      <protection locked="0"/>
    </xf>
    <xf numFmtId="49" fontId="7" fillId="0" borderId="2" xfId="0" applyNumberFormat="1" applyFont="1" applyBorder="1" applyAlignment="1">
      <alignment horizontal="center" vertical="center" wrapText="1"/>
    </xf>
    <xf numFmtId="0" fontId="7" fillId="3" borderId="0" xfId="1" applyFont="1" applyFill="1" applyAlignment="1">
      <alignment vertical="top"/>
    </xf>
    <xf numFmtId="164" fontId="7" fillId="0" borderId="0" xfId="0" applyNumberFormat="1" applyFont="1"/>
    <xf numFmtId="4" fontId="7" fillId="2" borderId="2" xfId="0" applyNumberFormat="1" applyFont="1" applyFill="1" applyBorder="1" applyAlignment="1" applyProtection="1">
      <alignment horizontal="center" vertical="center" wrapText="1"/>
      <protection locked="0"/>
    </xf>
    <xf numFmtId="0" fontId="42" fillId="0" borderId="0" xfId="0" applyFont="1"/>
    <xf numFmtId="0" fontId="42" fillId="0" borderId="13" xfId="0" applyFont="1" applyBorder="1" applyAlignment="1">
      <alignment vertical="top" wrapText="1"/>
    </xf>
    <xf numFmtId="0" fontId="42" fillId="0" borderId="0" xfId="0" applyFont="1" applyAlignment="1">
      <alignment vertical="top" wrapText="1"/>
    </xf>
    <xf numFmtId="0" fontId="44" fillId="0" borderId="0" xfId="1" applyFont="1" applyAlignment="1" applyProtection="1">
      <alignment vertical="top"/>
      <protection hidden="1"/>
    </xf>
    <xf numFmtId="4" fontId="45" fillId="0" borderId="0" xfId="1" applyNumberFormat="1" applyFont="1" applyAlignment="1" applyProtection="1">
      <alignment horizontal="center" vertical="center" wrapText="1"/>
      <protection hidden="1"/>
    </xf>
    <xf numFmtId="0" fontId="44" fillId="0" borderId="0" xfId="1" applyFont="1" applyAlignment="1" applyProtection="1">
      <alignment horizontal="center" vertical="top"/>
      <protection hidden="1"/>
    </xf>
    <xf numFmtId="0" fontId="44" fillId="0" borderId="0" xfId="1" applyFont="1" applyAlignment="1">
      <alignment vertical="top"/>
    </xf>
    <xf numFmtId="49" fontId="22" fillId="3" borderId="2" xfId="1" applyNumberFormat="1" applyFont="1" applyFill="1" applyBorder="1" applyAlignment="1">
      <alignment horizontal="center" vertical="top"/>
    </xf>
    <xf numFmtId="4" fontId="51" fillId="0" borderId="0" xfId="1" applyNumberFormat="1" applyFont="1" applyAlignment="1">
      <alignment horizontal="right" vertical="top"/>
    </xf>
    <xf numFmtId="0" fontId="47" fillId="0" borderId="0" xfId="1" applyFont="1" applyAlignment="1">
      <alignment vertical="top"/>
    </xf>
    <xf numFmtId="0" fontId="51" fillId="0" borderId="0" xfId="1" applyFont="1" applyAlignment="1">
      <alignment vertical="top" wrapText="1"/>
    </xf>
    <xf numFmtId="0" fontId="17" fillId="0" borderId="0" xfId="1" applyFont="1" applyAlignment="1">
      <alignment horizontal="center" vertical="top" wrapText="1"/>
    </xf>
    <xf numFmtId="0" fontId="53" fillId="3" borderId="0" xfId="0" applyFont="1" applyFill="1" applyAlignment="1">
      <alignment horizontal="center" vertical="center" wrapText="1"/>
    </xf>
    <xf numFmtId="0" fontId="52" fillId="0" borderId="0" xfId="1" applyFont="1" applyAlignment="1">
      <alignment vertical="top"/>
    </xf>
    <xf numFmtId="49" fontId="17" fillId="3" borderId="0" xfId="1" applyNumberFormat="1" applyFont="1" applyFill="1" applyAlignment="1">
      <alignment horizontal="center" vertical="top"/>
    </xf>
    <xf numFmtId="4" fontId="17" fillId="3" borderId="0" xfId="0" applyNumberFormat="1" applyFont="1" applyFill="1" applyAlignment="1" applyProtection="1">
      <alignment horizontal="right" vertical="center" wrapText="1"/>
      <protection locked="0"/>
    </xf>
    <xf numFmtId="49" fontId="17" fillId="0" borderId="0" xfId="1" applyNumberFormat="1" applyFont="1" applyAlignment="1">
      <alignment horizontal="center" vertical="top"/>
    </xf>
    <xf numFmtId="0" fontId="17" fillId="0" borderId="0" xfId="1" applyFont="1" applyAlignment="1">
      <alignment vertical="top" wrapText="1"/>
    </xf>
    <xf numFmtId="4" fontId="10" fillId="2" borderId="2" xfId="0" applyNumberFormat="1" applyFont="1" applyFill="1" applyBorder="1" applyAlignment="1" applyProtection="1">
      <alignment horizontal="center" vertical="center" wrapText="1"/>
      <protection locked="0"/>
    </xf>
    <xf numFmtId="4" fontId="10" fillId="2" borderId="2" xfId="1" applyNumberFormat="1" applyFont="1" applyFill="1" applyBorder="1" applyAlignment="1" applyProtection="1">
      <alignment horizontal="center" vertical="center"/>
      <protection locked="0"/>
    </xf>
    <xf numFmtId="4" fontId="8" fillId="2" borderId="2" xfId="1" applyNumberFormat="1" applyFont="1" applyFill="1" applyBorder="1" applyAlignment="1" applyProtection="1">
      <alignment horizontal="right" vertical="top"/>
      <protection locked="0"/>
    </xf>
    <xf numFmtId="9" fontId="23" fillId="0" borderId="0" xfId="0" applyNumberFormat="1" applyFont="1" applyAlignment="1">
      <alignment vertical="top"/>
    </xf>
    <xf numFmtId="0" fontId="56" fillId="0" borderId="0" xfId="0" applyFont="1"/>
    <xf numFmtId="0" fontId="56" fillId="0" borderId="9" xfId="0" applyFont="1" applyBorder="1" applyAlignment="1">
      <alignment horizontal="center" vertical="center" wrapText="1"/>
    </xf>
    <xf numFmtId="0" fontId="56" fillId="0" borderId="10" xfId="0" applyFont="1" applyBorder="1" applyAlignment="1">
      <alignment vertical="top" wrapText="1"/>
    </xf>
    <xf numFmtId="0" fontId="56" fillId="0" borderId="11" xfId="0" applyFont="1" applyBorder="1" applyAlignment="1">
      <alignment vertical="center" wrapText="1"/>
    </xf>
    <xf numFmtId="0" fontId="56" fillId="0" borderId="9" xfId="0" applyFont="1" applyBorder="1" applyAlignment="1">
      <alignment vertical="center" wrapText="1"/>
    </xf>
    <xf numFmtId="0" fontId="42" fillId="0" borderId="12" xfId="0" applyFont="1" applyBorder="1" applyAlignment="1">
      <alignment horizontal="center" vertical="center" wrapText="1"/>
    </xf>
    <xf numFmtId="49" fontId="7" fillId="0" borderId="0" xfId="1" applyNumberFormat="1" applyFont="1" applyAlignment="1">
      <alignment horizontal="center" vertical="top"/>
    </xf>
    <xf numFmtId="4" fontId="7" fillId="0" borderId="0" xfId="0" applyNumberFormat="1" applyFont="1" applyAlignment="1" applyProtection="1">
      <alignment wrapText="1"/>
      <protection hidden="1"/>
    </xf>
    <xf numFmtId="4" fontId="9" fillId="3" borderId="8" xfId="0" applyNumberFormat="1" applyFont="1" applyFill="1" applyBorder="1" applyAlignment="1" applyProtection="1">
      <alignment horizontal="center" vertical="center"/>
      <protection hidden="1"/>
    </xf>
    <xf numFmtId="4" fontId="7" fillId="0" borderId="0" xfId="0" applyNumberFormat="1" applyFont="1" applyAlignment="1" applyProtection="1">
      <alignment vertical="top" wrapText="1"/>
      <protection hidden="1"/>
    </xf>
    <xf numFmtId="4" fontId="7" fillId="0" borderId="2" xfId="0" applyNumberFormat="1" applyFont="1" applyBorder="1" applyAlignment="1" applyProtection="1">
      <alignment wrapText="1"/>
      <protection hidden="1"/>
    </xf>
    <xf numFmtId="0" fontId="59" fillId="0" borderId="0" xfId="0" applyFont="1"/>
    <xf numFmtId="0" fontId="58" fillId="0" borderId="0" xfId="1" applyFont="1" applyAlignment="1" applyProtection="1">
      <alignment horizontal="center" vertical="top" wrapText="1"/>
      <protection hidden="1"/>
    </xf>
    <xf numFmtId="4" fontId="60" fillId="0" borderId="0" xfId="1" applyNumberFormat="1" applyFont="1" applyAlignment="1" applyProtection="1">
      <alignment horizontal="center" vertical="top" wrapText="1"/>
      <protection hidden="1"/>
    </xf>
    <xf numFmtId="0" fontId="58" fillId="3" borderId="0" xfId="1" applyFont="1" applyFill="1" applyAlignment="1" applyProtection="1">
      <alignment horizontal="center" vertical="top" wrapText="1"/>
      <protection hidden="1"/>
    </xf>
    <xf numFmtId="4" fontId="60" fillId="3" borderId="0" xfId="1" applyNumberFormat="1" applyFont="1" applyFill="1" applyAlignment="1" applyProtection="1">
      <alignment horizontal="center" vertical="top" wrapText="1"/>
      <protection hidden="1"/>
    </xf>
    <xf numFmtId="0" fontId="60" fillId="3" borderId="0" xfId="1" applyFont="1" applyFill="1" applyAlignment="1" applyProtection="1">
      <alignment horizontal="center" vertical="top" wrapText="1"/>
      <protection hidden="1"/>
    </xf>
    <xf numFmtId="4" fontId="58" fillId="0" borderId="0" xfId="1" applyNumberFormat="1" applyFont="1" applyAlignment="1" applyProtection="1">
      <alignment horizontal="center" vertical="top" wrapText="1"/>
      <protection hidden="1"/>
    </xf>
    <xf numFmtId="0" fontId="58" fillId="0" borderId="0" xfId="1" applyFont="1" applyAlignment="1" applyProtection="1">
      <alignment vertical="top" wrapText="1"/>
      <protection hidden="1"/>
    </xf>
    <xf numFmtId="0" fontId="58" fillId="0" borderId="5" xfId="1" applyFont="1" applyBorder="1" applyAlignment="1" applyProtection="1">
      <alignment vertical="top" wrapText="1"/>
      <protection hidden="1"/>
    </xf>
    <xf numFmtId="0" fontId="60" fillId="0" borderId="0" xfId="1" applyFont="1" applyAlignment="1" applyProtection="1">
      <alignment horizontal="center" vertical="top" wrapText="1"/>
      <protection hidden="1"/>
    </xf>
    <xf numFmtId="0" fontId="23" fillId="0" borderId="0" xfId="0" applyFont="1" applyAlignment="1">
      <alignment horizontal="left" vertical="top" wrapText="1"/>
    </xf>
    <xf numFmtId="4" fontId="68" fillId="0" borderId="0" xfId="0" applyNumberFormat="1" applyFont="1" applyAlignment="1">
      <alignment vertical="top" wrapText="1"/>
    </xf>
    <xf numFmtId="4" fontId="68" fillId="0" borderId="0" xfId="13" applyNumberFormat="1" applyFont="1" applyFill="1" applyBorder="1" applyAlignment="1">
      <alignment vertical="top" wrapText="1"/>
    </xf>
    <xf numFmtId="4" fontId="69" fillId="0" borderId="0" xfId="0" applyNumberFormat="1" applyFont="1" applyAlignment="1">
      <alignment vertical="top" wrapText="1"/>
    </xf>
    <xf numFmtId="4" fontId="0" fillId="0" borderId="0" xfId="0" applyNumberFormat="1" applyAlignment="1">
      <alignment vertical="top" wrapText="1"/>
    </xf>
    <xf numFmtId="4" fontId="0" fillId="0" borderId="0" xfId="13" applyNumberFormat="1" applyFont="1" applyFill="1" applyBorder="1" applyAlignment="1">
      <alignment vertical="top" wrapText="1"/>
    </xf>
    <xf numFmtId="0" fontId="7" fillId="0" borderId="0" xfId="0" applyFont="1" applyAlignment="1" applyProtection="1">
      <alignment vertical="top" wrapText="1"/>
      <protection hidden="1"/>
    </xf>
    <xf numFmtId="0" fontId="7" fillId="0" borderId="0" xfId="0" applyFont="1" applyAlignment="1" applyProtection="1">
      <alignment wrapText="1"/>
      <protection hidden="1"/>
    </xf>
    <xf numFmtId="0" fontId="14" fillId="0" borderId="2" xfId="0" applyFont="1" applyBorder="1" applyAlignment="1" applyProtection="1">
      <alignment horizontal="center" vertical="center" wrapText="1"/>
      <protection hidden="1"/>
    </xf>
    <xf numFmtId="0" fontId="39" fillId="0" borderId="2" xfId="0" applyFont="1" applyBorder="1" applyAlignment="1" applyProtection="1">
      <alignment horizontal="center" vertical="center" wrapText="1"/>
      <protection hidden="1"/>
    </xf>
    <xf numFmtId="0" fontId="7" fillId="0" borderId="0" xfId="0" applyFont="1" applyAlignment="1" applyProtection="1">
      <alignment horizontal="center" vertical="center" wrapText="1"/>
      <protection hidden="1"/>
    </xf>
    <xf numFmtId="0" fontId="15" fillId="0" borderId="2" xfId="0" applyFont="1" applyBorder="1" applyAlignment="1" applyProtection="1">
      <alignment horizontal="center" vertical="center" wrapText="1"/>
      <protection hidden="1"/>
    </xf>
    <xf numFmtId="0" fontId="38" fillId="0" borderId="2" xfId="0" applyFont="1" applyBorder="1" applyAlignment="1" applyProtection="1">
      <alignment horizontal="center" vertical="center" wrapText="1"/>
      <protection hidden="1"/>
    </xf>
    <xf numFmtId="0" fontId="7" fillId="0" borderId="0" xfId="0" applyFont="1" applyAlignment="1" applyProtection="1">
      <alignment horizontal="center" wrapText="1"/>
      <protection hidden="1"/>
    </xf>
    <xf numFmtId="3" fontId="7" fillId="0" borderId="2" xfId="0" applyNumberFormat="1" applyFont="1" applyBorder="1" applyAlignment="1" applyProtection="1">
      <alignment horizontal="center" wrapText="1"/>
      <protection hidden="1"/>
    </xf>
    <xf numFmtId="4" fontId="16" fillId="0" borderId="2" xfId="0" applyNumberFormat="1" applyFont="1" applyBorder="1" applyAlignment="1" applyProtection="1">
      <alignment vertical="top" wrapText="1"/>
      <protection hidden="1"/>
    </xf>
    <xf numFmtId="4" fontId="22" fillId="4" borderId="2" xfId="1" applyNumberFormat="1" applyFont="1" applyFill="1" applyBorder="1" applyAlignment="1" applyProtection="1">
      <alignment horizontal="right" vertical="top"/>
      <protection hidden="1"/>
    </xf>
    <xf numFmtId="0" fontId="28" fillId="3" borderId="0" xfId="0" applyFont="1" applyFill="1" applyAlignment="1">
      <alignment vertical="center"/>
    </xf>
    <xf numFmtId="0" fontId="28" fillId="3" borderId="0" xfId="0" applyFont="1" applyFill="1"/>
    <xf numFmtId="0" fontId="28" fillId="3" borderId="0" xfId="0" applyFont="1" applyFill="1" applyAlignment="1" applyProtection="1">
      <alignment vertical="center"/>
      <protection locked="0"/>
    </xf>
    <xf numFmtId="0" fontId="28" fillId="3" borderId="0" xfId="0" applyFont="1" applyFill="1" applyProtection="1">
      <protection locked="0"/>
    </xf>
    <xf numFmtId="165" fontId="29" fillId="4" borderId="0" xfId="0" applyNumberFormat="1" applyFont="1" applyFill="1" applyAlignment="1">
      <alignment horizontal="center" vertical="center"/>
    </xf>
    <xf numFmtId="0" fontId="8" fillId="6" borderId="2" xfId="9" applyFont="1" applyFill="1" applyBorder="1" applyAlignment="1" applyProtection="1">
      <alignment horizontal="left" vertical="center" wrapText="1"/>
      <protection hidden="1"/>
    </xf>
    <xf numFmtId="4" fontId="7" fillId="6" borderId="2" xfId="0" applyNumberFormat="1" applyFont="1" applyFill="1" applyBorder="1" applyProtection="1">
      <protection hidden="1"/>
    </xf>
    <xf numFmtId="0" fontId="8" fillId="9" borderId="2" xfId="9" applyFont="1" applyFill="1" applyBorder="1" applyAlignment="1" applyProtection="1">
      <alignment vertical="top" wrapText="1"/>
      <protection hidden="1"/>
    </xf>
    <xf numFmtId="0" fontId="8" fillId="9" borderId="2" xfId="9" applyFont="1" applyFill="1" applyBorder="1" applyAlignment="1" applyProtection="1">
      <alignment horizontal="left" vertical="center" wrapText="1"/>
      <protection hidden="1"/>
    </xf>
    <xf numFmtId="4" fontId="7" fillId="9" borderId="2" xfId="0" applyNumberFormat="1" applyFont="1" applyFill="1" applyBorder="1" applyProtection="1">
      <protection hidden="1"/>
    </xf>
    <xf numFmtId="0" fontId="8" fillId="7" borderId="2" xfId="9" applyFont="1" applyFill="1" applyBorder="1" applyAlignment="1" applyProtection="1">
      <alignment horizontal="left" vertical="center" wrapText="1"/>
      <protection hidden="1"/>
    </xf>
    <xf numFmtId="4" fontId="7" fillId="7" borderId="2" xfId="0" applyNumberFormat="1" applyFont="1" applyFill="1" applyBorder="1" applyProtection="1">
      <protection hidden="1"/>
    </xf>
    <xf numFmtId="0" fontId="8" fillId="11" borderId="2" xfId="9" applyFont="1" applyFill="1" applyBorder="1" applyAlignment="1" applyProtection="1">
      <alignment horizontal="center" vertical="center" wrapText="1"/>
      <protection hidden="1"/>
    </xf>
    <xf numFmtId="0" fontId="8" fillId="11" borderId="2" xfId="9" applyFont="1" applyFill="1" applyBorder="1" applyAlignment="1" applyProtection="1">
      <alignment horizontal="left" vertical="center" wrapText="1"/>
      <protection hidden="1"/>
    </xf>
    <xf numFmtId="4" fontId="7" fillId="11" borderId="2" xfId="0" applyNumberFormat="1" applyFont="1" applyFill="1" applyBorder="1" applyProtection="1">
      <protection hidden="1"/>
    </xf>
    <xf numFmtId="0" fontId="8" fillId="8" borderId="2" xfId="9" applyFont="1" applyFill="1" applyBorder="1" applyAlignment="1" applyProtection="1">
      <alignment horizontal="left" vertical="center" wrapText="1"/>
      <protection hidden="1"/>
    </xf>
    <xf numFmtId="4" fontId="7" fillId="8" borderId="2" xfId="0" applyNumberFormat="1" applyFont="1" applyFill="1" applyBorder="1" applyProtection="1">
      <protection hidden="1"/>
    </xf>
    <xf numFmtId="0" fontId="8" fillId="4" borderId="2" xfId="9" applyFont="1" applyFill="1" applyBorder="1" applyAlignment="1" applyProtection="1">
      <alignment horizontal="left" vertical="center" wrapText="1"/>
      <protection hidden="1"/>
    </xf>
    <xf numFmtId="4" fontId="7" fillId="4" borderId="2" xfId="0" applyNumberFormat="1" applyFont="1" applyFill="1" applyBorder="1" applyProtection="1">
      <protection hidden="1"/>
    </xf>
    <xf numFmtId="0" fontId="8" fillId="0" borderId="2" xfId="9" applyFont="1" applyBorder="1" applyAlignment="1" applyProtection="1">
      <alignment vertical="top" wrapText="1"/>
      <protection hidden="1"/>
    </xf>
    <xf numFmtId="0" fontId="8" fillId="0" borderId="2" xfId="9" applyFont="1" applyBorder="1" applyAlignment="1" applyProtection="1">
      <alignment horizontal="left" vertical="center" wrapText="1"/>
      <protection hidden="1"/>
    </xf>
    <xf numFmtId="4" fontId="7" fillId="0" borderId="2" xfId="0" applyNumberFormat="1" applyFont="1" applyBorder="1" applyProtection="1">
      <protection hidden="1"/>
    </xf>
    <xf numFmtId="0" fontId="7" fillId="0" borderId="0" xfId="0" applyFont="1" applyAlignment="1" applyProtection="1">
      <alignment horizontal="left" vertical="center" wrapText="1"/>
      <protection hidden="1"/>
    </xf>
    <xf numFmtId="0" fontId="7" fillId="0" borderId="0" xfId="0" applyFont="1" applyProtection="1">
      <protection hidden="1"/>
    </xf>
    <xf numFmtId="4" fontId="8" fillId="10" borderId="2" xfId="0" applyNumberFormat="1" applyFont="1" applyFill="1" applyBorder="1" applyProtection="1">
      <protection hidden="1"/>
    </xf>
    <xf numFmtId="0" fontId="9" fillId="3" borderId="2" xfId="0" applyFont="1" applyFill="1" applyBorder="1" applyAlignment="1" applyProtection="1">
      <alignment horizontal="center" vertical="center"/>
      <protection hidden="1"/>
    </xf>
    <xf numFmtId="4" fontId="9" fillId="3" borderId="2" xfId="0" applyNumberFormat="1" applyFont="1" applyFill="1" applyBorder="1" applyAlignment="1" applyProtection="1">
      <alignment horizontal="right" vertical="center"/>
      <protection hidden="1"/>
    </xf>
    <xf numFmtId="0" fontId="10" fillId="0" borderId="0" xfId="1" applyFont="1" applyAlignment="1" applyProtection="1">
      <alignment vertical="top"/>
      <protection hidden="1"/>
    </xf>
    <xf numFmtId="4" fontId="7" fillId="3" borderId="2" xfId="0" applyNumberFormat="1" applyFont="1" applyFill="1" applyBorder="1" applyAlignment="1" applyProtection="1">
      <alignment horizontal="right" vertical="center" wrapText="1"/>
      <protection hidden="1"/>
    </xf>
    <xf numFmtId="4" fontId="21" fillId="3" borderId="2" xfId="1" applyNumberFormat="1" applyFont="1" applyFill="1" applyBorder="1" applyAlignment="1" applyProtection="1">
      <alignment horizontal="right" vertical="top"/>
      <protection hidden="1"/>
    </xf>
    <xf numFmtId="0" fontId="21" fillId="3" borderId="2" xfId="0" applyFont="1" applyFill="1" applyBorder="1" applyAlignment="1" applyProtection="1">
      <alignment horizontal="center" vertical="center"/>
      <protection hidden="1"/>
    </xf>
    <xf numFmtId="0" fontId="21" fillId="3" borderId="0" xfId="1" applyFont="1" applyFill="1" applyAlignment="1" applyProtection="1">
      <alignment vertical="top"/>
      <protection hidden="1"/>
    </xf>
    <xf numFmtId="4" fontId="21" fillId="3" borderId="2" xfId="1" applyNumberFormat="1" applyFont="1" applyFill="1" applyBorder="1" applyAlignment="1" applyProtection="1">
      <alignment horizontal="center" vertical="center"/>
      <protection hidden="1"/>
    </xf>
    <xf numFmtId="4" fontId="10" fillId="0" borderId="2" xfId="1" applyNumberFormat="1" applyFont="1" applyBorder="1" applyAlignment="1" applyProtection="1">
      <alignment horizontal="right" vertical="top"/>
      <protection hidden="1"/>
    </xf>
    <xf numFmtId="4" fontId="7" fillId="3" borderId="2" xfId="1" applyNumberFormat="1" applyFont="1" applyFill="1" applyBorder="1" applyAlignment="1" applyProtection="1">
      <alignment horizontal="right" vertical="top"/>
      <protection hidden="1"/>
    </xf>
    <xf numFmtId="4" fontId="8" fillId="3" borderId="2" xfId="0" applyNumberFormat="1" applyFont="1" applyFill="1" applyBorder="1" applyAlignment="1" applyProtection="1">
      <alignment horizontal="right" vertical="center"/>
      <protection hidden="1"/>
    </xf>
    <xf numFmtId="0" fontId="8" fillId="3" borderId="2" xfId="0" applyFont="1" applyFill="1" applyBorder="1" applyAlignment="1" applyProtection="1">
      <alignment horizontal="center" vertical="center"/>
      <protection hidden="1"/>
    </xf>
    <xf numFmtId="0" fontId="7" fillId="0" borderId="0" xfId="1" applyFont="1" applyAlignment="1" applyProtection="1">
      <alignment vertical="top"/>
      <protection hidden="1"/>
    </xf>
    <xf numFmtId="4" fontId="10" fillId="0" borderId="2" xfId="0" applyNumberFormat="1" applyFont="1" applyBorder="1" applyAlignment="1" applyProtection="1">
      <alignment horizontal="center" vertical="center" wrapText="1"/>
      <protection hidden="1"/>
    </xf>
    <xf numFmtId="4" fontId="7" fillId="0" borderId="2" xfId="0" applyNumberFormat="1" applyFont="1" applyBorder="1" applyAlignment="1" applyProtection="1">
      <alignment horizontal="center" vertical="center" wrapText="1"/>
      <protection hidden="1"/>
    </xf>
    <xf numFmtId="4" fontId="21" fillId="4" borderId="2" xfId="1" applyNumberFormat="1" applyFont="1" applyFill="1" applyBorder="1" applyAlignment="1" applyProtection="1">
      <alignment horizontal="center" vertical="center"/>
      <protection hidden="1"/>
    </xf>
    <xf numFmtId="0" fontId="10" fillId="3" borderId="0" xfId="1" applyFont="1" applyFill="1" applyAlignment="1" applyProtection="1">
      <alignment vertical="top"/>
      <protection hidden="1"/>
    </xf>
    <xf numFmtId="0" fontId="7" fillId="3" borderId="0" xfId="1" applyFont="1" applyFill="1" applyAlignment="1" applyProtection="1">
      <alignment vertical="top"/>
      <protection hidden="1"/>
    </xf>
    <xf numFmtId="4" fontId="21" fillId="0" borderId="4" xfId="1" applyNumberFormat="1" applyFont="1" applyBorder="1" applyAlignment="1" applyProtection="1">
      <alignment vertical="top"/>
      <protection hidden="1"/>
    </xf>
    <xf numFmtId="0" fontId="9" fillId="0" borderId="0" xfId="1" applyFont="1" applyAlignment="1" applyProtection="1">
      <alignment vertical="top"/>
      <protection hidden="1"/>
    </xf>
    <xf numFmtId="4" fontId="22" fillId="3" borderId="2" xfId="1" applyNumberFormat="1" applyFont="1" applyFill="1" applyBorder="1" applyAlignment="1" applyProtection="1">
      <alignment horizontal="right" vertical="top"/>
      <protection hidden="1"/>
    </xf>
    <xf numFmtId="0" fontId="22" fillId="3" borderId="0" xfId="1" applyFont="1" applyFill="1" applyAlignment="1" applyProtection="1">
      <alignment vertical="top"/>
      <protection hidden="1"/>
    </xf>
    <xf numFmtId="9" fontId="19" fillId="0" borderId="4" xfId="5" applyFont="1" applyFill="1" applyBorder="1" applyAlignment="1" applyProtection="1">
      <alignment horizontal="center" vertical="center"/>
      <protection hidden="1"/>
    </xf>
    <xf numFmtId="9" fontId="19" fillId="0" borderId="2" xfId="5" applyFont="1" applyFill="1" applyBorder="1" applyAlignment="1" applyProtection="1">
      <alignment horizontal="center" vertical="center"/>
      <protection hidden="1"/>
    </xf>
    <xf numFmtId="4" fontId="14" fillId="0" borderId="4" xfId="5" applyNumberFormat="1" applyFont="1" applyFill="1" applyBorder="1" applyAlignment="1" applyProtection="1">
      <alignment horizontal="center" vertical="center"/>
      <protection hidden="1"/>
    </xf>
    <xf numFmtId="4" fontId="19" fillId="0" borderId="2" xfId="5" applyNumberFormat="1" applyFont="1" applyFill="1" applyBorder="1" applyAlignment="1" applyProtection="1">
      <alignment horizontal="center" vertical="center"/>
      <protection hidden="1"/>
    </xf>
    <xf numFmtId="4" fontId="17" fillId="0" borderId="0" xfId="1" applyNumberFormat="1" applyFont="1" applyAlignment="1" applyProtection="1">
      <alignment horizontal="right" vertical="top"/>
      <protection hidden="1"/>
    </xf>
    <xf numFmtId="4" fontId="7" fillId="0" borderId="0" xfId="1" applyNumberFormat="1" applyFont="1" applyAlignment="1" applyProtection="1">
      <alignment horizontal="right" vertical="top"/>
      <protection hidden="1"/>
    </xf>
    <xf numFmtId="4" fontId="9" fillId="0" borderId="2" xfId="1" applyNumberFormat="1" applyFont="1" applyBorder="1" applyAlignment="1" applyProtection="1">
      <alignment horizontal="right" vertical="top"/>
      <protection hidden="1"/>
    </xf>
    <xf numFmtId="9" fontId="8" fillId="0" borderId="5" xfId="5" applyFont="1" applyBorder="1" applyAlignment="1" applyProtection="1">
      <alignment vertical="top"/>
      <protection hidden="1"/>
    </xf>
    <xf numFmtId="9" fontId="8" fillId="0" borderId="0" xfId="5" applyFont="1" applyBorder="1" applyAlignment="1" applyProtection="1">
      <alignment vertical="top"/>
      <protection hidden="1"/>
    </xf>
    <xf numFmtId="9" fontId="8" fillId="0" borderId="0" xfId="5" applyFont="1" applyBorder="1" applyAlignment="1" applyProtection="1">
      <alignment horizontal="right" vertical="top"/>
      <protection hidden="1"/>
    </xf>
    <xf numFmtId="9" fontId="18" fillId="0" borderId="0" xfId="5" applyFont="1" applyBorder="1" applyAlignment="1" applyProtection="1">
      <alignment horizontal="right" vertical="top"/>
      <protection hidden="1"/>
    </xf>
    <xf numFmtId="4" fontId="18" fillId="0" borderId="0" xfId="1" applyNumberFormat="1" applyFont="1" applyAlignment="1" applyProtection="1">
      <alignment horizontal="right" vertical="top"/>
      <protection hidden="1"/>
    </xf>
    <xf numFmtId="4" fontId="9" fillId="3" borderId="2" xfId="0" applyNumberFormat="1" applyFont="1" applyFill="1" applyBorder="1" applyAlignment="1" applyProtection="1">
      <alignment horizontal="center" vertical="center" wrapText="1"/>
      <protection hidden="1"/>
    </xf>
    <xf numFmtId="164" fontId="19" fillId="0" borderId="2" xfId="5" applyNumberFormat="1" applyFont="1" applyFill="1" applyBorder="1" applyAlignment="1" applyProtection="1">
      <alignment horizontal="center" vertical="center"/>
      <protection hidden="1"/>
    </xf>
    <xf numFmtId="4" fontId="10" fillId="3" borderId="0" xfId="1" applyNumberFormat="1" applyFont="1" applyFill="1" applyAlignment="1" applyProtection="1">
      <alignment vertical="top"/>
      <protection hidden="1"/>
    </xf>
    <xf numFmtId="0" fontId="7" fillId="3" borderId="0" xfId="1" applyFont="1" applyFill="1" applyAlignment="1" applyProtection="1">
      <alignment horizontal="right" vertical="top"/>
      <protection hidden="1"/>
    </xf>
    <xf numFmtId="4" fontId="43" fillId="3" borderId="2" xfId="0" applyNumberFormat="1" applyFont="1" applyFill="1" applyBorder="1" applyAlignment="1" applyProtection="1">
      <alignment horizontal="center" vertical="center"/>
      <protection hidden="1"/>
    </xf>
    <xf numFmtId="4" fontId="9" fillId="0" borderId="2" xfId="0" applyNumberFormat="1" applyFont="1" applyBorder="1" applyAlignment="1" applyProtection="1">
      <alignment horizontal="center" vertical="center" wrapText="1"/>
      <protection hidden="1"/>
    </xf>
    <xf numFmtId="0" fontId="61" fillId="0" borderId="0" xfId="1" applyFont="1" applyAlignment="1" applyProtection="1">
      <alignment horizontal="center" vertical="top" wrapText="1"/>
      <protection hidden="1"/>
    </xf>
    <xf numFmtId="4" fontId="9" fillId="3" borderId="2" xfId="0" applyNumberFormat="1" applyFont="1" applyFill="1" applyBorder="1" applyAlignment="1" applyProtection="1">
      <alignment horizontal="center" vertical="center"/>
      <protection hidden="1"/>
    </xf>
    <xf numFmtId="0" fontId="62" fillId="0" borderId="0" xfId="1" applyFont="1" applyAlignment="1" applyProtection="1">
      <alignment horizontal="center" vertical="top" wrapText="1"/>
      <protection hidden="1"/>
    </xf>
    <xf numFmtId="0" fontId="7" fillId="0" borderId="2" xfId="0" applyFont="1" applyBorder="1" applyAlignment="1">
      <alignment vertical="top" wrapText="1"/>
    </xf>
    <xf numFmtId="4" fontId="7" fillId="3" borderId="2" xfId="1" applyNumberFormat="1" applyFont="1" applyFill="1" applyBorder="1" applyAlignment="1">
      <alignment horizontal="center" vertical="center"/>
    </xf>
    <xf numFmtId="0" fontId="32" fillId="3" borderId="2" xfId="1" applyFont="1" applyFill="1" applyBorder="1" applyAlignment="1">
      <alignment horizontal="left" vertical="top" wrapText="1"/>
    </xf>
    <xf numFmtId="0" fontId="44" fillId="0" borderId="0" xfId="1" applyFont="1" applyAlignment="1">
      <alignment horizontal="center" vertical="top"/>
    </xf>
    <xf numFmtId="4" fontId="7" fillId="3" borderId="2" xfId="1" applyNumberFormat="1" applyFont="1" applyFill="1" applyBorder="1" applyAlignment="1">
      <alignment horizontal="center" vertical="center" wrapText="1"/>
    </xf>
    <xf numFmtId="0" fontId="32" fillId="0" borderId="2" xfId="1" applyFont="1" applyBorder="1" applyAlignment="1">
      <alignment horizontal="left" vertical="top" wrapText="1"/>
    </xf>
    <xf numFmtId="4" fontId="7" fillId="3" borderId="2" xfId="0" applyNumberFormat="1" applyFont="1" applyFill="1" applyBorder="1" applyAlignment="1">
      <alignment horizontal="center" vertical="center" wrapText="1"/>
    </xf>
    <xf numFmtId="0" fontId="7" fillId="3" borderId="2" xfId="1" applyFont="1" applyFill="1" applyBorder="1" applyAlignment="1">
      <alignment vertical="top" wrapText="1"/>
    </xf>
    <xf numFmtId="0" fontId="44" fillId="3" borderId="0" xfId="1" applyFont="1" applyFill="1" applyAlignment="1">
      <alignment horizontal="center" vertical="top"/>
    </xf>
    <xf numFmtId="0" fontId="21" fillId="3" borderId="2" xfId="1" applyFont="1" applyFill="1" applyBorder="1" applyAlignment="1">
      <alignment vertical="top" wrapText="1"/>
    </xf>
    <xf numFmtId="4" fontId="21" fillId="3" borderId="2" xfId="1" applyNumberFormat="1" applyFont="1" applyFill="1" applyBorder="1" applyAlignment="1">
      <alignment horizontal="center" vertical="center" wrapText="1"/>
    </xf>
    <xf numFmtId="4" fontId="35" fillId="3" borderId="2" xfId="1" applyNumberFormat="1" applyFont="1" applyFill="1" applyBorder="1" applyAlignment="1">
      <alignment horizontal="right" vertical="top"/>
    </xf>
    <xf numFmtId="4" fontId="45" fillId="3" borderId="0" xfId="1" applyNumberFormat="1" applyFont="1" applyFill="1" applyAlignment="1">
      <alignment horizontal="right" vertical="top"/>
    </xf>
    <xf numFmtId="4" fontId="21" fillId="3" borderId="2" xfId="1" applyNumberFormat="1" applyFont="1" applyFill="1" applyBorder="1" applyAlignment="1">
      <alignment horizontal="right" vertical="top"/>
    </xf>
    <xf numFmtId="0" fontId="7" fillId="3" borderId="2" xfId="0" applyFont="1" applyFill="1" applyBorder="1" applyAlignment="1">
      <alignment vertical="top" wrapText="1"/>
    </xf>
    <xf numFmtId="4" fontId="21" fillId="3" borderId="2" xfId="1" applyNumberFormat="1" applyFont="1" applyFill="1" applyBorder="1" applyAlignment="1">
      <alignment horizontal="center" vertical="center"/>
    </xf>
    <xf numFmtId="0" fontId="35" fillId="3" borderId="2" xfId="1" applyFont="1" applyFill="1" applyBorder="1" applyAlignment="1">
      <alignment horizontal="center" vertical="top"/>
    </xf>
    <xf numFmtId="0" fontId="45" fillId="3" borderId="0" xfId="1" applyFont="1" applyFill="1" applyAlignment="1">
      <alignment horizontal="center" vertical="top"/>
    </xf>
    <xf numFmtId="4" fontId="10" fillId="0" borderId="2" xfId="1" applyNumberFormat="1" applyFont="1" applyBorder="1" applyAlignment="1">
      <alignment horizontal="right" vertical="top"/>
    </xf>
    <xf numFmtId="4" fontId="7" fillId="3" borderId="2" xfId="1" applyNumberFormat="1" applyFont="1" applyFill="1" applyBorder="1" applyAlignment="1">
      <alignment horizontal="right" vertical="top"/>
    </xf>
    <xf numFmtId="4" fontId="10" fillId="3" borderId="2" xfId="1" applyNumberFormat="1" applyFont="1" applyFill="1" applyBorder="1" applyAlignment="1">
      <alignment vertical="top"/>
    </xf>
    <xf numFmtId="0" fontId="33" fillId="0" borderId="2" xfId="1" applyFont="1" applyBorder="1" applyAlignment="1">
      <alignment horizontal="left" vertical="top" wrapText="1"/>
    </xf>
    <xf numFmtId="4" fontId="10" fillId="0" borderId="2" xfId="0" applyNumberFormat="1" applyFont="1" applyBorder="1" applyAlignment="1">
      <alignment horizontal="center" vertical="center" wrapText="1"/>
    </xf>
    <xf numFmtId="0" fontId="32" fillId="0" borderId="2" xfId="1" applyFont="1" applyBorder="1" applyAlignment="1">
      <alignment horizontal="center" vertical="center"/>
    </xf>
    <xf numFmtId="4" fontId="7" fillId="0" borderId="2" xfId="0" applyNumberFormat="1" applyFont="1" applyBorder="1" applyAlignment="1">
      <alignment horizontal="center" vertical="center" wrapText="1"/>
    </xf>
    <xf numFmtId="0" fontId="33" fillId="0" borderId="2" xfId="1" applyFont="1" applyBorder="1" applyAlignment="1">
      <alignment horizontal="center" vertical="center"/>
    </xf>
    <xf numFmtId="0" fontId="33" fillId="0" borderId="2" xfId="1" applyFont="1" applyBorder="1" applyAlignment="1">
      <alignment horizontal="left" vertical="center" wrapText="1"/>
    </xf>
    <xf numFmtId="0" fontId="33" fillId="3" borderId="2" xfId="1" applyFont="1" applyFill="1" applyBorder="1" applyAlignment="1">
      <alignment horizontal="left" vertical="top" wrapText="1"/>
    </xf>
    <xf numFmtId="0" fontId="33" fillId="0" borderId="2" xfId="1" applyFont="1" applyBorder="1" applyAlignment="1">
      <alignment horizontal="center" vertical="top"/>
    </xf>
    <xf numFmtId="0" fontId="33" fillId="0" borderId="2" xfId="1" applyFont="1" applyBorder="1" applyAlignment="1">
      <alignment horizontal="left" vertical="top"/>
    </xf>
    <xf numFmtId="0" fontId="35" fillId="3" borderId="2" xfId="1" applyFont="1" applyFill="1" applyBorder="1" applyAlignment="1">
      <alignment horizontal="left" vertical="top"/>
    </xf>
    <xf numFmtId="0" fontId="35" fillId="3" borderId="2" xfId="1" applyFont="1" applyFill="1" applyBorder="1" applyAlignment="1">
      <alignment horizontal="left" vertical="top" wrapText="1"/>
    </xf>
    <xf numFmtId="0" fontId="32" fillId="0" borderId="2" xfId="1" applyFont="1" applyBorder="1" applyAlignment="1">
      <alignment horizontal="left" vertical="top"/>
    </xf>
    <xf numFmtId="0" fontId="7" fillId="3" borderId="2" xfId="1" applyFont="1" applyFill="1" applyBorder="1" applyAlignment="1">
      <alignment horizontal="left" vertical="top" wrapText="1"/>
    </xf>
    <xf numFmtId="0" fontId="21" fillId="4" borderId="2" xfId="1" applyFont="1" applyFill="1" applyBorder="1" applyAlignment="1">
      <alignment vertical="top" wrapText="1"/>
    </xf>
    <xf numFmtId="4" fontId="21" fillId="4" borderId="2" xfId="1" applyNumberFormat="1" applyFont="1" applyFill="1" applyBorder="1" applyAlignment="1">
      <alignment horizontal="center" vertical="center"/>
    </xf>
    <xf numFmtId="0" fontId="35" fillId="4" borderId="2" xfId="1" applyFont="1" applyFill="1" applyBorder="1" applyAlignment="1">
      <alignment horizontal="center" vertical="top"/>
    </xf>
    <xf numFmtId="0" fontId="32" fillId="3" borderId="2" xfId="1" applyFont="1" applyFill="1" applyBorder="1" applyAlignment="1">
      <alignment horizontal="center" vertical="top"/>
    </xf>
    <xf numFmtId="0" fontId="48" fillId="0" borderId="15" xfId="1" applyFont="1" applyBorder="1" applyAlignment="1">
      <alignment vertical="top"/>
    </xf>
    <xf numFmtId="4" fontId="21" fillId="0" borderId="4" xfId="1" applyNumberFormat="1" applyFont="1" applyBorder="1" applyAlignment="1">
      <alignment vertical="top"/>
    </xf>
    <xf numFmtId="0" fontId="8" fillId="3" borderId="2" xfId="1" applyFont="1" applyFill="1" applyBorder="1" applyAlignment="1">
      <alignment vertical="top" wrapText="1"/>
    </xf>
    <xf numFmtId="4" fontId="8" fillId="3" borderId="2" xfId="1" applyNumberFormat="1" applyFont="1" applyFill="1" applyBorder="1" applyAlignment="1">
      <alignment horizontal="center" vertical="center"/>
    </xf>
    <xf numFmtId="0" fontId="31" fillId="0" borderId="2" xfId="1" applyFont="1" applyBorder="1" applyAlignment="1">
      <alignment horizontal="center" vertical="top"/>
    </xf>
    <xf numFmtId="0" fontId="34" fillId="0" borderId="2" xfId="1" applyFont="1" applyBorder="1" applyAlignment="1">
      <alignment horizontal="center" vertical="top"/>
    </xf>
    <xf numFmtId="0" fontId="45" fillId="0" borderId="0" xfId="1" applyFont="1" applyAlignment="1">
      <alignment horizontal="center" vertical="top"/>
    </xf>
    <xf numFmtId="4" fontId="10" fillId="0" borderId="4" xfId="1" applyNumberFormat="1" applyFont="1" applyBorder="1" applyAlignment="1">
      <alignment vertical="top"/>
    </xf>
    <xf numFmtId="0" fontId="22" fillId="4" borderId="2" xfId="1" applyFont="1" applyFill="1" applyBorder="1" applyAlignment="1">
      <alignment vertical="top" wrapText="1"/>
    </xf>
    <xf numFmtId="4" fontId="22" fillId="4" borderId="2" xfId="1" applyNumberFormat="1" applyFont="1" applyFill="1" applyBorder="1" applyAlignment="1">
      <alignment horizontal="center" vertical="center"/>
    </xf>
    <xf numFmtId="0" fontId="36" fillId="4" borderId="2" xfId="1" applyFont="1" applyFill="1" applyBorder="1" applyAlignment="1">
      <alignment horizontal="center" vertical="top"/>
    </xf>
    <xf numFmtId="0" fontId="12" fillId="3" borderId="7" xfId="1" applyFont="1" applyFill="1" applyBorder="1" applyAlignment="1">
      <alignment vertical="top" wrapText="1"/>
    </xf>
    <xf numFmtId="0" fontId="49" fillId="3" borderId="2" xfId="1" applyFont="1" applyFill="1" applyBorder="1" applyAlignment="1">
      <alignment vertical="top" wrapText="1"/>
    </xf>
    <xf numFmtId="4" fontId="49" fillId="3" borderId="2" xfId="1" applyNumberFormat="1" applyFont="1" applyFill="1" applyBorder="1" applyAlignment="1">
      <alignment horizontal="right" vertical="top"/>
    </xf>
    <xf numFmtId="0" fontId="50" fillId="3" borderId="2" xfId="1" applyFont="1" applyFill="1" applyBorder="1" applyAlignment="1">
      <alignment horizontal="center" vertical="top"/>
    </xf>
    <xf numFmtId="0" fontId="12" fillId="0" borderId="4" xfId="0" applyFont="1" applyBorder="1" applyAlignment="1">
      <alignment horizontal="left" vertical="center" wrapText="1"/>
    </xf>
    <xf numFmtId="0" fontId="49" fillId="3" borderId="6" xfId="1" applyFont="1" applyFill="1" applyBorder="1" applyAlignment="1">
      <alignment vertical="top" wrapText="1"/>
    </xf>
    <xf numFmtId="4" fontId="49" fillId="3" borderId="6" xfId="1" applyNumberFormat="1" applyFont="1" applyFill="1" applyBorder="1" applyAlignment="1">
      <alignment horizontal="right" vertical="top"/>
    </xf>
    <xf numFmtId="4" fontId="49" fillId="3" borderId="0" xfId="1" applyNumberFormat="1" applyFont="1" applyFill="1" applyAlignment="1">
      <alignment horizontal="right" vertical="top"/>
    </xf>
    <xf numFmtId="0" fontId="50" fillId="3" borderId="0" xfId="1" applyFont="1" applyFill="1" applyAlignment="1">
      <alignment horizontal="center" vertical="top"/>
    </xf>
    <xf numFmtId="0" fontId="9" fillId="0" borderId="6" xfId="1" applyFont="1" applyBorder="1" applyAlignment="1">
      <alignment vertical="top" wrapText="1"/>
    </xf>
    <xf numFmtId="0" fontId="9" fillId="0" borderId="6" xfId="1" applyFont="1" applyBorder="1" applyAlignment="1">
      <alignment horizontal="right" vertical="top" wrapText="1"/>
    </xf>
    <xf numFmtId="4" fontId="7" fillId="0" borderId="0" xfId="1" applyNumberFormat="1" applyFont="1" applyAlignment="1">
      <alignment horizontal="right" vertical="top"/>
    </xf>
    <xf numFmtId="0" fontId="37" fillId="0" borderId="0" xfId="1" applyFont="1" applyAlignment="1">
      <alignment vertical="top"/>
    </xf>
    <xf numFmtId="4" fontId="37" fillId="0" borderId="0" xfId="1" applyNumberFormat="1" applyFont="1" applyAlignment="1">
      <alignment vertical="top"/>
    </xf>
    <xf numFmtId="0" fontId="10" fillId="0" borderId="2" xfId="1" applyFont="1" applyBorder="1" applyAlignment="1">
      <alignment vertical="top" wrapText="1"/>
    </xf>
    <xf numFmtId="4" fontId="18" fillId="0" borderId="0" xfId="1" applyNumberFormat="1" applyFont="1" applyAlignment="1">
      <alignment horizontal="right" vertical="top"/>
    </xf>
    <xf numFmtId="0" fontId="12" fillId="0" borderId="4" xfId="0" applyFont="1" applyBorder="1" applyAlignment="1">
      <alignment vertical="top" wrapText="1"/>
    </xf>
    <xf numFmtId="0" fontId="18" fillId="0" borderId="0" xfId="1" applyFont="1" applyAlignment="1">
      <alignment vertical="top" wrapText="1"/>
    </xf>
    <xf numFmtId="4" fontId="13" fillId="0" borderId="0" xfId="1" applyNumberFormat="1" applyFont="1" applyAlignment="1">
      <alignment horizontal="right" vertical="top"/>
    </xf>
    <xf numFmtId="0" fontId="17" fillId="3" borderId="0" xfId="1" applyFont="1" applyFill="1" applyAlignment="1">
      <alignment vertical="top" wrapText="1"/>
    </xf>
    <xf numFmtId="4" fontId="17" fillId="3" borderId="0" xfId="1" applyNumberFormat="1" applyFont="1" applyFill="1" applyAlignment="1">
      <alignment vertical="top" wrapText="1"/>
    </xf>
    <xf numFmtId="4" fontId="52" fillId="0" borderId="0" xfId="1" applyNumberFormat="1" applyFont="1" applyAlignment="1">
      <alignment vertical="top"/>
    </xf>
    <xf numFmtId="4" fontId="10" fillId="3" borderId="2" xfId="0" applyNumberFormat="1" applyFont="1" applyFill="1" applyBorder="1" applyAlignment="1">
      <alignment horizontal="center" vertical="center" wrapText="1"/>
    </xf>
    <xf numFmtId="4" fontId="17" fillId="3" borderId="0" xfId="1" applyNumberFormat="1" applyFont="1" applyFill="1" applyAlignment="1">
      <alignment horizontal="center" vertical="center" wrapText="1"/>
    </xf>
    <xf numFmtId="0" fontId="54" fillId="3" borderId="0" xfId="0" applyFont="1" applyFill="1" applyAlignment="1">
      <alignment horizontal="right" vertical="center" wrapText="1"/>
    </xf>
    <xf numFmtId="4" fontId="17" fillId="3" borderId="0" xfId="1" applyNumberFormat="1" applyFont="1" applyFill="1" applyAlignment="1">
      <alignment horizontal="center" vertical="distributed"/>
    </xf>
    <xf numFmtId="10" fontId="17" fillId="3" borderId="0" xfId="1" applyNumberFormat="1" applyFont="1" applyFill="1" applyAlignment="1">
      <alignment horizontal="center" vertical="center"/>
    </xf>
    <xf numFmtId="10" fontId="17" fillId="0" borderId="0" xfId="1" applyNumberFormat="1" applyFont="1" applyAlignment="1">
      <alignment horizontal="right" vertical="top"/>
    </xf>
    <xf numFmtId="0" fontId="7" fillId="0" borderId="0" xfId="1" applyFont="1" applyAlignment="1">
      <alignment vertical="top" wrapText="1"/>
    </xf>
    <xf numFmtId="0" fontId="33" fillId="0" borderId="0" xfId="1" applyFont="1" applyAlignment="1">
      <alignment vertical="top"/>
    </xf>
    <xf numFmtId="0" fontId="57" fillId="0" borderId="0" xfId="1" applyFont="1" applyAlignment="1">
      <alignment vertical="top"/>
    </xf>
    <xf numFmtId="4" fontId="7" fillId="0" borderId="0" xfId="1" applyNumberFormat="1" applyFont="1" applyAlignment="1">
      <alignment vertical="top"/>
    </xf>
    <xf numFmtId="0" fontId="8" fillId="3" borderId="0" xfId="5" applyNumberFormat="1" applyFont="1" applyFill="1" applyBorder="1" applyAlignment="1" applyProtection="1">
      <alignment horizontal="center" vertical="top"/>
      <protection hidden="1"/>
    </xf>
    <xf numFmtId="4" fontId="24" fillId="0" borderId="0" xfId="0" applyNumberFormat="1" applyFont="1" applyProtection="1">
      <protection hidden="1"/>
    </xf>
    <xf numFmtId="0" fontId="24" fillId="0" borderId="0" xfId="0" applyFont="1" applyProtection="1">
      <protection hidden="1"/>
    </xf>
    <xf numFmtId="4" fontId="7" fillId="3" borderId="0" xfId="1" applyNumberFormat="1" applyFont="1" applyFill="1" applyAlignment="1">
      <alignment horizontal="center" vertical="center" wrapText="1"/>
    </xf>
    <xf numFmtId="4" fontId="7" fillId="3" borderId="0" xfId="1" applyNumberFormat="1" applyFont="1" applyFill="1" applyAlignment="1">
      <alignment horizontal="center" vertical="center"/>
    </xf>
    <xf numFmtId="0" fontId="10" fillId="3" borderId="0" xfId="0" applyFont="1" applyFill="1" applyAlignment="1">
      <alignment horizontal="left" vertical="center" wrapText="1"/>
    </xf>
    <xf numFmtId="0" fontId="24" fillId="0" borderId="0" xfId="0" applyFont="1" applyAlignment="1">
      <alignment horizontal="left" vertical="top" wrapText="1"/>
    </xf>
    <xf numFmtId="0" fontId="24" fillId="0" borderId="0" xfId="0" applyFont="1" applyAlignment="1">
      <alignment horizontal="left" vertical="center"/>
    </xf>
    <xf numFmtId="0" fontId="24" fillId="0" borderId="0" xfId="0" applyFont="1" applyAlignment="1">
      <alignment vertical="top" wrapText="1"/>
    </xf>
    <xf numFmtId="0" fontId="23" fillId="0" borderId="0" xfId="0" applyFont="1" applyAlignment="1">
      <alignment horizontal="left" vertical="top" wrapText="1"/>
    </xf>
    <xf numFmtId="0" fontId="30" fillId="0" borderId="0" xfId="0" applyFont="1" applyAlignment="1">
      <alignment horizontal="left" vertical="top" wrapText="1"/>
    </xf>
    <xf numFmtId="0" fontId="28" fillId="3" borderId="0" xfId="0" applyFont="1" applyFill="1" applyAlignment="1">
      <alignment horizontal="left" vertical="center" wrapText="1"/>
    </xf>
    <xf numFmtId="0" fontId="28" fillId="3" borderId="0" xfId="0" applyFont="1" applyFill="1" applyAlignment="1">
      <alignment horizontal="left" vertical="center"/>
    </xf>
    <xf numFmtId="0" fontId="71" fillId="0" borderId="0" xfId="14" applyFont="1" applyAlignment="1">
      <alignment horizontal="left"/>
    </xf>
    <xf numFmtId="0" fontId="56" fillId="0" borderId="14" xfId="0" applyFont="1" applyBorder="1" applyAlignment="1">
      <alignment horizontal="center" vertical="center" wrapText="1"/>
    </xf>
    <xf numFmtId="0" fontId="9" fillId="0" borderId="4" xfId="1" applyFont="1" applyBorder="1" applyAlignment="1">
      <alignment horizontal="center" vertical="top"/>
    </xf>
    <xf numFmtId="0" fontId="9" fillId="0" borderId="2" xfId="1" applyFont="1" applyBorder="1" applyAlignment="1">
      <alignment horizontal="center" vertical="top"/>
    </xf>
    <xf numFmtId="4" fontId="8" fillId="0" borderId="2" xfId="1" applyNumberFormat="1" applyFont="1" applyBorder="1" applyAlignment="1">
      <alignment horizontal="center" vertical="center" wrapText="1"/>
    </xf>
    <xf numFmtId="0" fontId="8" fillId="3" borderId="2" xfId="1" applyFont="1" applyFill="1" applyBorder="1" applyAlignment="1">
      <alignment horizontal="left" vertical="top"/>
    </xf>
    <xf numFmtId="0" fontId="7" fillId="3" borderId="2" xfId="1" applyFont="1" applyFill="1" applyBorder="1" applyAlignment="1">
      <alignment horizontal="left" vertical="top"/>
    </xf>
    <xf numFmtId="49" fontId="8" fillId="0" borderId="2" xfId="1" applyNumberFormat="1" applyFont="1" applyBorder="1" applyAlignment="1">
      <alignment horizontal="center" vertical="center"/>
    </xf>
    <xf numFmtId="9" fontId="46" fillId="0" borderId="5" xfId="5" applyFont="1" applyBorder="1" applyAlignment="1" applyProtection="1">
      <alignment vertical="top"/>
      <protection hidden="1"/>
    </xf>
    <xf numFmtId="9" fontId="46" fillId="0" borderId="0" xfId="5" applyFont="1" applyBorder="1" applyAlignment="1" applyProtection="1">
      <alignment vertical="top"/>
      <protection hidden="1"/>
    </xf>
    <xf numFmtId="0" fontId="8" fillId="3" borderId="3" xfId="1" applyFont="1" applyFill="1" applyBorder="1" applyAlignment="1">
      <alignment horizontal="left" vertical="top" wrapText="1"/>
    </xf>
    <xf numFmtId="0" fontId="8" fillId="3" borderId="1"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0" borderId="2" xfId="1" applyFont="1" applyBorder="1" applyAlignment="1">
      <alignment vertical="top" wrapText="1"/>
    </xf>
    <xf numFmtId="0" fontId="31" fillId="0" borderId="3" xfId="1" applyFont="1" applyBorder="1" applyAlignment="1">
      <alignment horizontal="left" vertical="top" wrapText="1"/>
    </xf>
    <xf numFmtId="0" fontId="31" fillId="0" borderId="4" xfId="1" applyFont="1" applyBorder="1" applyAlignment="1">
      <alignment horizontal="left" vertical="top" wrapText="1"/>
    </xf>
    <xf numFmtId="0" fontId="31" fillId="3" borderId="3" xfId="1" applyFont="1" applyFill="1" applyBorder="1" applyAlignment="1">
      <alignment horizontal="left" vertical="top" wrapText="1"/>
    </xf>
    <xf numFmtId="0" fontId="31" fillId="3" borderId="4" xfId="1" applyFont="1" applyFill="1" applyBorder="1" applyAlignment="1">
      <alignment horizontal="left" vertical="top" wrapText="1"/>
    </xf>
    <xf numFmtId="0" fontId="20" fillId="3" borderId="0" xfId="0" applyFont="1" applyFill="1" applyAlignment="1" applyProtection="1">
      <alignment horizontal="left" vertical="center" wrapText="1"/>
      <protection hidden="1"/>
    </xf>
    <xf numFmtId="0" fontId="15" fillId="3" borderId="0" xfId="0" applyFont="1" applyFill="1" applyAlignment="1" applyProtection="1">
      <alignment horizontal="left" vertical="center" wrapText="1"/>
      <protection hidden="1"/>
    </xf>
    <xf numFmtId="9" fontId="8" fillId="0" borderId="5" xfId="5" applyFont="1" applyBorder="1" applyAlignment="1" applyProtection="1">
      <alignment horizontal="center" vertical="top"/>
      <protection hidden="1"/>
    </xf>
    <xf numFmtId="9" fontId="8" fillId="0" borderId="0" xfId="5" applyFont="1" applyBorder="1" applyAlignment="1" applyProtection="1">
      <alignment horizontal="center" vertical="top"/>
      <protection hidden="1"/>
    </xf>
    <xf numFmtId="9" fontId="12" fillId="0" borderId="5" xfId="5" applyFont="1" applyBorder="1" applyAlignment="1" applyProtection="1">
      <alignment horizontal="center" vertical="top"/>
      <protection hidden="1"/>
    </xf>
    <xf numFmtId="9" fontId="12" fillId="0" borderId="0" xfId="5" applyFont="1" applyBorder="1" applyAlignment="1" applyProtection="1">
      <alignment horizontal="center" vertical="top"/>
      <protection hidden="1"/>
    </xf>
    <xf numFmtId="0" fontId="8" fillId="10" borderId="3" xfId="0" applyFont="1" applyFill="1" applyBorder="1" applyAlignment="1" applyProtection="1">
      <alignment horizontal="center" vertical="top" wrapText="1"/>
      <protection hidden="1"/>
    </xf>
    <xf numFmtId="0" fontId="8" fillId="10" borderId="4" xfId="0" applyFont="1" applyFill="1" applyBorder="1" applyAlignment="1" applyProtection="1">
      <alignment horizontal="center" vertical="top" wrapText="1"/>
      <protection hidden="1"/>
    </xf>
    <xf numFmtId="4" fontId="8" fillId="4" borderId="2" xfId="1" applyNumberFormat="1" applyFont="1" applyFill="1" applyBorder="1" applyAlignment="1">
      <alignment horizontal="center" vertical="center" wrapText="1"/>
    </xf>
    <xf numFmtId="0" fontId="9" fillId="5" borderId="2" xfId="7" applyFont="1" applyFill="1" applyBorder="1" applyAlignment="1">
      <alignment horizontal="center" vertical="center" wrapText="1"/>
    </xf>
    <xf numFmtId="0" fontId="9" fillId="5" borderId="2" xfId="7" applyFont="1" applyFill="1" applyBorder="1" applyAlignment="1">
      <alignment horizontal="left" vertical="center" wrapText="1"/>
    </xf>
    <xf numFmtId="0" fontId="8" fillId="6" borderId="2" xfId="9" applyFont="1" applyFill="1" applyBorder="1" applyAlignment="1" applyProtection="1">
      <alignment horizontal="left" vertical="center" wrapText="1"/>
      <protection hidden="1"/>
    </xf>
    <xf numFmtId="0" fontId="8" fillId="7" borderId="2" xfId="9" applyFont="1" applyFill="1" applyBorder="1" applyAlignment="1" applyProtection="1">
      <alignment horizontal="center" vertical="center" wrapText="1"/>
      <protection hidden="1"/>
    </xf>
    <xf numFmtId="0" fontId="8" fillId="8" borderId="2" xfId="9" applyFont="1" applyFill="1" applyBorder="1" applyAlignment="1" applyProtection="1">
      <alignment horizontal="center" vertical="center" wrapText="1"/>
      <protection hidden="1"/>
    </xf>
    <xf numFmtId="0" fontId="8" fillId="4" borderId="2" xfId="9" applyFont="1" applyFill="1" applyBorder="1" applyAlignment="1" applyProtection="1">
      <alignment horizontal="center" vertical="center" wrapText="1"/>
      <protection hidden="1"/>
    </xf>
    <xf numFmtId="0" fontId="8" fillId="0" borderId="2" xfId="9" applyFont="1" applyBorder="1" applyAlignment="1" applyProtection="1">
      <alignment horizontal="center" vertical="center" wrapText="1"/>
      <protection hidden="1"/>
    </xf>
    <xf numFmtId="0" fontId="8" fillId="0" borderId="2"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4" fontId="9" fillId="3" borderId="17" xfId="0" applyNumberFormat="1" applyFont="1" applyFill="1" applyBorder="1" applyAlignment="1" applyProtection="1">
      <alignment horizontal="center" vertical="center"/>
      <protection hidden="1"/>
    </xf>
    <xf numFmtId="4" fontId="9" fillId="3" borderId="18" xfId="0" applyNumberFormat="1" applyFont="1" applyFill="1" applyBorder="1" applyAlignment="1" applyProtection="1">
      <alignment horizontal="center" vertical="center"/>
      <protection hidden="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4" fontId="7" fillId="2" borderId="16" xfId="0" applyNumberFormat="1" applyFont="1" applyFill="1" applyBorder="1" applyAlignment="1" applyProtection="1">
      <alignment horizontal="center" vertical="center" wrapText="1"/>
      <protection locked="0"/>
    </xf>
    <xf numFmtId="4" fontId="7" fillId="2" borderId="7" xfId="0" applyNumberFormat="1" applyFont="1" applyFill="1" applyBorder="1" applyAlignment="1" applyProtection="1">
      <alignment horizontal="center" vertical="center" wrapText="1"/>
      <protection locked="0"/>
    </xf>
    <xf numFmtId="2" fontId="8" fillId="2" borderId="2" xfId="0" applyNumberFormat="1" applyFont="1" applyFill="1" applyBorder="1" applyAlignment="1" applyProtection="1">
      <alignment horizontal="center" vertical="center" wrapText="1"/>
      <protection locked="0"/>
    </xf>
    <xf numFmtId="4" fontId="22" fillId="4" borderId="3" xfId="1" applyNumberFormat="1" applyFont="1" applyFill="1" applyBorder="1" applyAlignment="1" applyProtection="1">
      <alignment horizontal="center" vertical="top"/>
      <protection hidden="1"/>
    </xf>
    <xf numFmtId="4" fontId="22" fillId="4" borderId="1" xfId="1" applyNumberFormat="1" applyFont="1" applyFill="1" applyBorder="1" applyAlignment="1" applyProtection="1">
      <alignment horizontal="center" vertical="top"/>
      <protection hidden="1"/>
    </xf>
    <xf numFmtId="4" fontId="22" fillId="4" borderId="4" xfId="1" applyNumberFormat="1" applyFont="1" applyFill="1" applyBorder="1" applyAlignment="1" applyProtection="1">
      <alignment horizontal="center" vertical="top"/>
      <protection hidden="1"/>
    </xf>
    <xf numFmtId="4" fontId="7" fillId="0" borderId="2" xfId="0" applyNumberFormat="1" applyFont="1" applyBorder="1" applyAlignment="1" applyProtection="1">
      <alignment horizontal="center" wrapText="1"/>
      <protection hidden="1"/>
    </xf>
    <xf numFmtId="0" fontId="7" fillId="0" borderId="2" xfId="0" applyFont="1" applyBorder="1" applyAlignment="1" applyProtection="1">
      <alignment horizontal="center" wrapText="1"/>
      <protection hidden="1"/>
    </xf>
    <xf numFmtId="2" fontId="7" fillId="0" borderId="2" xfId="1" applyNumberFormat="1" applyFont="1" applyBorder="1" applyAlignment="1" applyProtection="1">
      <alignment horizontal="center" vertical="top"/>
      <protection hidden="1"/>
    </xf>
    <xf numFmtId="4" fontId="7" fillId="3" borderId="2" xfId="1" applyNumberFormat="1" applyFont="1" applyFill="1" applyBorder="1" applyAlignment="1" applyProtection="1">
      <alignment horizontal="center" vertical="center"/>
      <protection hidden="1"/>
    </xf>
    <xf numFmtId="0" fontId="32" fillId="3" borderId="2" xfId="1" applyFont="1" applyFill="1" applyBorder="1" applyAlignment="1" applyProtection="1">
      <alignment horizontal="left" vertical="top" wrapText="1"/>
      <protection hidden="1"/>
    </xf>
    <xf numFmtId="2" fontId="7" fillId="0" borderId="8" xfId="1" applyNumberFormat="1" applyFont="1" applyBorder="1" applyAlignment="1" applyProtection="1">
      <alignment horizontal="center" vertical="top"/>
      <protection hidden="1"/>
    </xf>
    <xf numFmtId="4" fontId="7" fillId="2" borderId="2" xfId="0" applyNumberFormat="1" applyFont="1" applyFill="1" applyBorder="1" applyAlignment="1" applyProtection="1">
      <alignment horizontal="center" vertical="center" wrapText="1"/>
      <protection hidden="1"/>
    </xf>
    <xf numFmtId="0" fontId="33" fillId="0" borderId="2" xfId="1" applyFont="1" applyBorder="1" applyAlignment="1" applyProtection="1">
      <alignment horizontal="left" vertical="top" wrapText="1"/>
      <protection hidden="1"/>
    </xf>
    <xf numFmtId="4" fontId="10" fillId="2" borderId="2" xfId="1" applyNumberFormat="1" applyFont="1" applyFill="1" applyBorder="1" applyAlignment="1" applyProtection="1">
      <alignment vertical="top"/>
      <protection hidden="1"/>
    </xf>
    <xf numFmtId="2" fontId="7" fillId="0" borderId="6" xfId="1" applyNumberFormat="1" applyFont="1" applyBorder="1" applyAlignment="1" applyProtection="1">
      <alignment horizontal="center" vertical="top"/>
      <protection hidden="1"/>
    </xf>
    <xf numFmtId="0" fontId="7" fillId="0" borderId="2" xfId="0" applyFont="1" applyFill="1" applyBorder="1" applyAlignment="1">
      <alignment vertical="top" wrapText="1"/>
    </xf>
    <xf numFmtId="0" fontId="12" fillId="0" borderId="2" xfId="0" applyFont="1" applyFill="1" applyBorder="1" applyAlignment="1" applyProtection="1">
      <alignment vertical="top" wrapText="1"/>
      <protection hidden="1"/>
    </xf>
    <xf numFmtId="0" fontId="7" fillId="0" borderId="2" xfId="0" applyFont="1" applyFill="1" applyBorder="1" applyAlignment="1" applyProtection="1">
      <alignment vertical="top" wrapText="1"/>
      <protection hidden="1"/>
    </xf>
    <xf numFmtId="0" fontId="21" fillId="0" borderId="2" xfId="1" applyFont="1" applyFill="1" applyBorder="1" applyAlignment="1">
      <alignment vertical="top" wrapText="1"/>
    </xf>
    <xf numFmtId="0" fontId="55" fillId="3" borderId="2" xfId="1" applyFont="1" applyFill="1" applyBorder="1" applyAlignment="1" applyProtection="1">
      <alignment horizontal="center" vertical="top"/>
      <protection hidden="1"/>
    </xf>
  </cellXfs>
  <cellStyles count="15">
    <cellStyle name="Hyperlink" xfId="14" builtinId="8"/>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 name="Virgulă" xfId="13" builtinId="3"/>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S69"/>
  <sheetViews>
    <sheetView tabSelected="1" workbookViewId="0">
      <selection activeCell="A62" sqref="A62:XFD62"/>
    </sheetView>
  </sheetViews>
  <sheetFormatPr defaultColWidth="8.88671875" defaultRowHeight="12.6" x14ac:dyDescent="0.25"/>
  <cols>
    <col min="1" max="1" width="3.6640625" style="5" customWidth="1"/>
    <col min="2" max="2" width="20.5546875" style="5" customWidth="1"/>
    <col min="3" max="4" width="8.88671875" style="5"/>
    <col min="5" max="5" width="14.5546875" style="5" customWidth="1"/>
    <col min="6" max="6" width="4.6640625" style="5" customWidth="1"/>
    <col min="7" max="10" width="8.88671875" style="5"/>
    <col min="11" max="11" width="12.5546875" style="5" bestFit="1" customWidth="1"/>
    <col min="12" max="12" width="11.33203125" style="5" bestFit="1" customWidth="1"/>
    <col min="13" max="16384" width="8.88671875" style="5"/>
  </cols>
  <sheetData>
    <row r="1" spans="1:16" x14ac:dyDescent="0.25">
      <c r="A1" s="4" t="s">
        <v>152</v>
      </c>
    </row>
    <row r="3" spans="1:16" ht="15.6" customHeight="1" x14ac:dyDescent="0.25">
      <c r="A3" s="7"/>
      <c r="B3" s="5" t="s">
        <v>157</v>
      </c>
    </row>
    <row r="4" spans="1:16" ht="15.6" customHeight="1" x14ac:dyDescent="0.25">
      <c r="A4" s="7"/>
      <c r="B4" s="5" t="s">
        <v>145</v>
      </c>
    </row>
    <row r="5" spans="1:16" x14ac:dyDescent="0.25">
      <c r="A5" s="7"/>
      <c r="B5" s="283" t="s">
        <v>317</v>
      </c>
      <c r="C5" s="283"/>
      <c r="D5" s="283"/>
      <c r="E5" s="283"/>
      <c r="F5" s="283"/>
      <c r="G5" s="283"/>
      <c r="H5" s="283"/>
      <c r="I5" s="283"/>
      <c r="J5" s="283"/>
      <c r="K5" s="283"/>
      <c r="L5" s="283"/>
      <c r="M5" s="283"/>
      <c r="N5" s="283"/>
      <c r="O5" s="7"/>
    </row>
    <row r="6" spans="1:16" x14ac:dyDescent="0.25">
      <c r="A6" s="7"/>
      <c r="B6" s="8"/>
      <c r="C6" s="8"/>
      <c r="D6" s="8"/>
      <c r="E6" s="8"/>
      <c r="F6" s="8"/>
      <c r="G6" s="8"/>
      <c r="H6" s="8"/>
      <c r="I6" s="8"/>
      <c r="J6" s="8"/>
      <c r="K6" s="8"/>
      <c r="L6" s="8"/>
      <c r="M6" s="8"/>
      <c r="N6" s="8"/>
      <c r="O6" s="7"/>
    </row>
    <row r="7" spans="1:16" ht="31.95" customHeight="1" x14ac:dyDescent="0.25">
      <c r="A7" s="7"/>
      <c r="B7" s="287" t="s">
        <v>426</v>
      </c>
      <c r="C7" s="287"/>
      <c r="D7" s="287"/>
      <c r="E7" s="287"/>
      <c r="F7" s="287"/>
      <c r="G7" s="287"/>
      <c r="H7" s="287"/>
      <c r="I7" s="287"/>
      <c r="J7" s="287"/>
      <c r="K7" s="287"/>
      <c r="L7" s="287"/>
      <c r="M7" s="287"/>
      <c r="N7" s="287"/>
      <c r="O7" s="287"/>
    </row>
    <row r="8" spans="1:16" s="10" customFormat="1" x14ac:dyDescent="0.25">
      <c r="A8" s="9"/>
      <c r="B8" s="287" t="s">
        <v>161</v>
      </c>
      <c r="C8" s="287"/>
      <c r="D8" s="287"/>
      <c r="E8" s="287"/>
      <c r="F8" s="287"/>
      <c r="G8" s="287"/>
      <c r="H8" s="287"/>
      <c r="I8" s="287"/>
      <c r="J8" s="287"/>
      <c r="K8" s="287"/>
      <c r="L8" s="287"/>
      <c r="M8" s="287"/>
      <c r="N8" s="287"/>
      <c r="O8" s="287"/>
    </row>
    <row r="9" spans="1:16" ht="25.95" customHeight="1" x14ac:dyDescent="0.25">
      <c r="A9" s="7"/>
      <c r="B9" s="283" t="s">
        <v>146</v>
      </c>
      <c r="C9" s="283"/>
      <c r="D9" s="283"/>
      <c r="E9" s="283"/>
      <c r="F9" s="283"/>
      <c r="G9" s="283"/>
      <c r="H9" s="283"/>
      <c r="I9" s="283"/>
      <c r="J9" s="283"/>
      <c r="K9" s="283"/>
      <c r="L9" s="283"/>
      <c r="M9" s="283"/>
      <c r="N9" s="283"/>
      <c r="O9" s="7"/>
    </row>
    <row r="10" spans="1:16" ht="26.4" customHeight="1" x14ac:dyDescent="0.25">
      <c r="A10" s="7"/>
      <c r="B10" s="5" t="s">
        <v>147</v>
      </c>
      <c r="C10" s="8"/>
      <c r="D10" s="8"/>
      <c r="E10" s="8"/>
      <c r="F10" s="89">
        <v>0.1</v>
      </c>
      <c r="G10" s="283" t="s">
        <v>345</v>
      </c>
      <c r="H10" s="283"/>
      <c r="I10" s="283"/>
      <c r="J10" s="283"/>
      <c r="K10" s="283"/>
      <c r="L10" s="283"/>
      <c r="M10" s="283"/>
      <c r="N10" s="283"/>
      <c r="O10" s="283"/>
    </row>
    <row r="11" spans="1:16" ht="37.200000000000003" customHeight="1" x14ac:dyDescent="0.25">
      <c r="A11" s="7"/>
      <c r="B11" s="5" t="s">
        <v>148</v>
      </c>
      <c r="C11" s="8"/>
      <c r="D11" s="8"/>
      <c r="E11" s="8"/>
      <c r="F11" s="89">
        <v>0.1</v>
      </c>
      <c r="G11" s="283" t="s">
        <v>423</v>
      </c>
      <c r="H11" s="283"/>
      <c r="I11" s="283"/>
      <c r="J11" s="283"/>
      <c r="K11" s="283"/>
      <c r="L11" s="283"/>
      <c r="M11" s="283"/>
      <c r="N11" s="283"/>
      <c r="O11" s="283"/>
    </row>
    <row r="12" spans="1:16" ht="25.95" customHeight="1" x14ac:dyDescent="0.25">
      <c r="B12" s="285" t="s">
        <v>339</v>
      </c>
      <c r="C12" s="285"/>
      <c r="D12" s="285"/>
      <c r="E12" s="285"/>
      <c r="F12" s="89">
        <v>0.15</v>
      </c>
      <c r="G12" s="283" t="s">
        <v>150</v>
      </c>
      <c r="H12" s="283">
        <v>0.15</v>
      </c>
      <c r="I12" s="283"/>
      <c r="J12" s="283"/>
      <c r="K12" s="283"/>
      <c r="L12" s="283"/>
      <c r="M12" s="283"/>
      <c r="N12" s="283"/>
      <c r="O12" s="283"/>
    </row>
    <row r="13" spans="1:16" ht="25.2" customHeight="1" x14ac:dyDescent="0.25">
      <c r="B13" s="5" t="s">
        <v>149</v>
      </c>
      <c r="F13" s="89">
        <v>0.1</v>
      </c>
      <c r="G13" s="283" t="s">
        <v>424</v>
      </c>
      <c r="H13" s="283"/>
      <c r="I13" s="283"/>
      <c r="J13" s="283"/>
      <c r="K13" s="283"/>
      <c r="L13" s="283"/>
      <c r="M13" s="283"/>
      <c r="N13" s="283"/>
      <c r="O13" s="283"/>
      <c r="P13" s="283"/>
    </row>
    <row r="14" spans="1:16" ht="30.6" customHeight="1" x14ac:dyDescent="0.25">
      <c r="B14" s="285" t="s">
        <v>335</v>
      </c>
      <c r="C14" s="285"/>
      <c r="D14" s="285"/>
      <c r="E14" s="285"/>
      <c r="F14" s="89"/>
      <c r="G14" s="283" t="s">
        <v>336</v>
      </c>
      <c r="H14" s="283"/>
      <c r="I14" s="283"/>
      <c r="J14" s="283"/>
      <c r="K14" s="283"/>
      <c r="L14" s="283"/>
      <c r="M14" s="283"/>
      <c r="N14" s="283"/>
      <c r="O14" s="283"/>
      <c r="P14" s="283"/>
    </row>
    <row r="15" spans="1:16" ht="30.6" customHeight="1" x14ac:dyDescent="0.25">
      <c r="B15" s="285" t="s">
        <v>340</v>
      </c>
      <c r="C15" s="285"/>
      <c r="D15" s="285"/>
      <c r="E15" s="285"/>
      <c r="F15" s="89"/>
      <c r="G15" s="283" t="s">
        <v>341</v>
      </c>
      <c r="H15" s="283"/>
      <c r="I15" s="283"/>
      <c r="J15" s="283"/>
      <c r="K15" s="283"/>
      <c r="L15" s="283"/>
      <c r="M15" s="283"/>
      <c r="N15" s="283"/>
      <c r="O15" s="283"/>
      <c r="P15" s="283"/>
    </row>
    <row r="16" spans="1:16" ht="25.2" customHeight="1" x14ac:dyDescent="0.25">
      <c r="B16" s="283" t="s">
        <v>346</v>
      </c>
      <c r="C16" s="283"/>
      <c r="D16" s="283"/>
      <c r="E16" s="283"/>
      <c r="F16" s="283"/>
      <c r="G16" s="283"/>
      <c r="H16" s="283"/>
      <c r="I16" s="283"/>
      <c r="J16" s="283"/>
      <c r="K16" s="283"/>
      <c r="L16" s="283"/>
      <c r="M16" s="283"/>
      <c r="N16" s="283"/>
      <c r="O16" s="283"/>
    </row>
    <row r="17" spans="1:15" x14ac:dyDescent="0.25">
      <c r="F17" s="11"/>
    </row>
    <row r="18" spans="1:15" s="4" customFormat="1" x14ac:dyDescent="0.25">
      <c r="B18" s="4" t="s">
        <v>151</v>
      </c>
    </row>
    <row r="19" spans="1:15" x14ac:dyDescent="0.25">
      <c r="B19" s="5" t="s">
        <v>153</v>
      </c>
    </row>
    <row r="20" spans="1:15" x14ac:dyDescent="0.25">
      <c r="B20" s="5" t="s">
        <v>158</v>
      </c>
      <c r="F20" s="11">
        <v>0.05</v>
      </c>
      <c r="G20" s="284" t="s">
        <v>257</v>
      </c>
      <c r="H20" s="284"/>
      <c r="I20" s="284"/>
      <c r="J20" s="284"/>
      <c r="K20" s="284"/>
      <c r="L20" s="284"/>
      <c r="M20" s="284"/>
      <c r="N20" s="284"/>
    </row>
    <row r="21" spans="1:15" x14ac:dyDescent="0.25">
      <c r="B21" s="5" t="s">
        <v>159</v>
      </c>
    </row>
    <row r="22" spans="1:15" x14ac:dyDescent="0.25">
      <c r="B22" s="5" t="s">
        <v>323</v>
      </c>
    </row>
    <row r="23" spans="1:15" x14ac:dyDescent="0.25">
      <c r="B23" s="5" t="s">
        <v>154</v>
      </c>
      <c r="K23" s="12">
        <f>Buget_cerere!E55</f>
        <v>0</v>
      </c>
      <c r="L23" s="12">
        <f>K23*F20</f>
        <v>0</v>
      </c>
    </row>
    <row r="24" spans="1:15" x14ac:dyDescent="0.25">
      <c r="B24" s="5" t="s">
        <v>425</v>
      </c>
    </row>
    <row r="25" spans="1:15" x14ac:dyDescent="0.25">
      <c r="B25" s="5" t="s">
        <v>324</v>
      </c>
    </row>
    <row r="27" spans="1:15" x14ac:dyDescent="0.25">
      <c r="B27" s="4" t="s">
        <v>155</v>
      </c>
    </row>
    <row r="28" spans="1:15" x14ac:dyDescent="0.25">
      <c r="B28" s="5" t="s">
        <v>156</v>
      </c>
    </row>
    <row r="30" spans="1:15" ht="16.95" customHeight="1" x14ac:dyDescent="0.25">
      <c r="B30" s="287" t="s">
        <v>318</v>
      </c>
      <c r="C30" s="287"/>
      <c r="D30" s="287"/>
      <c r="E30" s="283" t="s">
        <v>321</v>
      </c>
      <c r="F30" s="283"/>
      <c r="G30" s="283"/>
      <c r="H30" s="7"/>
      <c r="I30" s="7"/>
      <c r="J30" s="7"/>
      <c r="K30" s="7"/>
      <c r="L30" s="7"/>
      <c r="M30" s="7"/>
      <c r="N30" s="7"/>
      <c r="O30" s="7"/>
    </row>
    <row r="31" spans="1:15" ht="16.95" customHeight="1" x14ac:dyDescent="0.25">
      <c r="A31" s="9"/>
      <c r="B31" s="287"/>
      <c r="C31" s="287"/>
      <c r="D31" s="287"/>
      <c r="E31" s="287"/>
      <c r="F31" s="287"/>
      <c r="G31" s="287"/>
      <c r="H31" s="287"/>
      <c r="I31" s="287"/>
      <c r="J31" s="287"/>
      <c r="K31" s="287"/>
      <c r="L31" s="287"/>
      <c r="M31" s="287"/>
      <c r="N31" s="287"/>
      <c r="O31" s="287"/>
    </row>
    <row r="32" spans="1:15" ht="16.95" customHeight="1" x14ac:dyDescent="0.25">
      <c r="A32" s="9"/>
      <c r="B32" s="287" t="s">
        <v>404</v>
      </c>
      <c r="C32" s="287"/>
      <c r="D32" s="287"/>
      <c r="E32" s="287"/>
      <c r="F32" s="287"/>
      <c r="G32" s="287"/>
      <c r="H32" s="287"/>
      <c r="I32" s="287"/>
      <c r="J32" s="287"/>
      <c r="K32" s="287"/>
      <c r="L32" s="287"/>
      <c r="M32" s="287"/>
      <c r="N32" s="287"/>
      <c r="O32" s="287"/>
    </row>
    <row r="33" spans="1:16" ht="21.6" customHeight="1" x14ac:dyDescent="0.25">
      <c r="B33" s="282" t="s">
        <v>405</v>
      </c>
      <c r="C33" s="282"/>
      <c r="D33" s="282"/>
      <c r="E33" s="282"/>
      <c r="F33" s="282"/>
      <c r="G33" s="282"/>
      <c r="H33" s="282"/>
      <c r="I33" s="282"/>
      <c r="J33" s="282"/>
      <c r="K33" s="282"/>
      <c r="L33" s="282"/>
      <c r="M33" s="282"/>
      <c r="N33" s="282"/>
      <c r="O33" s="282"/>
    </row>
    <row r="35" spans="1:16" ht="12.6" customHeight="1" x14ac:dyDescent="0.25">
      <c r="A35" s="9"/>
      <c r="B35" s="287" t="s">
        <v>325</v>
      </c>
      <c r="C35" s="287"/>
      <c r="D35" s="287"/>
      <c r="E35" s="287"/>
      <c r="F35" s="287"/>
      <c r="G35" s="287"/>
      <c r="H35" s="287"/>
      <c r="I35" s="287"/>
      <c r="J35" s="287"/>
      <c r="K35" s="287"/>
      <c r="L35" s="287"/>
      <c r="M35" s="287"/>
      <c r="N35" s="287"/>
      <c r="O35" s="287"/>
    </row>
    <row r="36" spans="1:16" ht="12.6" customHeight="1" x14ac:dyDescent="0.25">
      <c r="A36" s="9"/>
      <c r="B36" s="46"/>
      <c r="C36" s="46"/>
      <c r="D36" s="46"/>
      <c r="E36" s="46"/>
      <c r="F36" s="46"/>
      <c r="G36" s="46"/>
      <c r="H36" s="46"/>
      <c r="I36" s="46"/>
      <c r="J36" s="46"/>
      <c r="K36" s="46"/>
      <c r="L36" s="46"/>
      <c r="M36" s="46"/>
      <c r="N36" s="46"/>
      <c r="O36" s="46"/>
    </row>
    <row r="37" spans="1:16" x14ac:dyDescent="0.25">
      <c r="B37" s="286" t="s">
        <v>258</v>
      </c>
      <c r="C37" s="286"/>
      <c r="D37" s="286"/>
      <c r="E37" s="286"/>
      <c r="F37" s="286"/>
      <c r="G37" s="286"/>
      <c r="H37" s="286"/>
      <c r="I37" s="286"/>
      <c r="J37" s="286"/>
      <c r="K37" s="286"/>
      <c r="L37" s="286"/>
      <c r="M37" s="286"/>
      <c r="N37" s="286"/>
      <c r="O37" s="286"/>
      <c r="P37" s="286"/>
    </row>
    <row r="38" spans="1:16" x14ac:dyDescent="0.25">
      <c r="B38" s="111"/>
      <c r="C38" s="111"/>
      <c r="D38" s="111"/>
      <c r="E38" s="111"/>
      <c r="F38" s="111"/>
      <c r="G38" s="111"/>
      <c r="H38" s="111"/>
      <c r="I38" s="111"/>
      <c r="J38" s="111"/>
      <c r="K38" s="111"/>
      <c r="L38" s="111"/>
      <c r="M38" s="111"/>
      <c r="N38" s="111"/>
      <c r="O38" s="111"/>
      <c r="P38" s="111"/>
    </row>
    <row r="39" spans="1:16" x14ac:dyDescent="0.25">
      <c r="B39" s="10" t="s">
        <v>259</v>
      </c>
    </row>
    <row r="40" spans="1:16" x14ac:dyDescent="0.25">
      <c r="B40" s="286" t="s">
        <v>259</v>
      </c>
      <c r="C40" s="286"/>
      <c r="D40" s="286"/>
      <c r="E40" s="286"/>
      <c r="F40" s="286"/>
      <c r="G40" s="286"/>
      <c r="H40" s="286"/>
    </row>
    <row r="41" spans="1:16" x14ac:dyDescent="0.25">
      <c r="B41" s="288" t="s">
        <v>419</v>
      </c>
      <c r="C41" s="288"/>
      <c r="D41" s="288"/>
      <c r="E41" s="288"/>
      <c r="F41" s="288"/>
      <c r="G41" s="288"/>
      <c r="H41" s="288"/>
      <c r="I41" s="288"/>
      <c r="J41" s="288"/>
    </row>
    <row r="42" spans="1:16" x14ac:dyDescent="0.25">
      <c r="B42" s="282" t="s">
        <v>408</v>
      </c>
      <c r="C42" s="282"/>
      <c r="D42" s="282"/>
      <c r="E42" s="282"/>
      <c r="F42" s="282"/>
      <c r="G42" s="282"/>
      <c r="H42" s="282"/>
      <c r="I42" s="282"/>
      <c r="J42" s="282"/>
    </row>
    <row r="43" spans="1:16" x14ac:dyDescent="0.25">
      <c r="B43" s="282" t="s">
        <v>409</v>
      </c>
      <c r="C43" s="282"/>
      <c r="D43" s="282"/>
      <c r="E43" s="282"/>
      <c r="F43" s="282"/>
      <c r="G43" s="282"/>
      <c r="H43" s="282"/>
      <c r="I43" s="282"/>
      <c r="J43" s="282"/>
    </row>
    <row r="44" spans="1:16" x14ac:dyDescent="0.25">
      <c r="B44" s="282" t="s">
        <v>410</v>
      </c>
      <c r="C44" s="282"/>
      <c r="D44" s="282"/>
      <c r="E44" s="282"/>
      <c r="F44" s="282"/>
      <c r="G44" s="282"/>
      <c r="H44" s="282"/>
      <c r="I44" s="282"/>
      <c r="J44" s="282"/>
    </row>
    <row r="45" spans="1:16" ht="12.6" customHeight="1" x14ac:dyDescent="0.25">
      <c r="B45" s="282" t="s">
        <v>411</v>
      </c>
      <c r="C45" s="282"/>
      <c r="D45" s="282"/>
      <c r="E45" s="282"/>
      <c r="F45" s="282"/>
      <c r="G45" s="282"/>
      <c r="H45" s="282"/>
      <c r="I45" s="282"/>
      <c r="J45" s="282"/>
    </row>
    <row r="46" spans="1:16" x14ac:dyDescent="0.25">
      <c r="B46" s="5" t="s">
        <v>260</v>
      </c>
    </row>
    <row r="47" spans="1:16" x14ac:dyDescent="0.25">
      <c r="B47" s="5" t="s">
        <v>412</v>
      </c>
    </row>
    <row r="48" spans="1:16" x14ac:dyDescent="0.25">
      <c r="B48" s="5" t="s">
        <v>261</v>
      </c>
    </row>
    <row r="49" spans="2:16" x14ac:dyDescent="0.25">
      <c r="B49" s="5" t="s">
        <v>413</v>
      </c>
    </row>
    <row r="50" spans="2:16" x14ac:dyDescent="0.25">
      <c r="B50" s="5" t="s">
        <v>262</v>
      </c>
    </row>
    <row r="51" spans="2:16" x14ac:dyDescent="0.25">
      <c r="B51" s="5" t="s">
        <v>414</v>
      </c>
    </row>
    <row r="53" spans="2:16" x14ac:dyDescent="0.25">
      <c r="B53" s="5" t="s">
        <v>263</v>
      </c>
    </row>
    <row r="54" spans="2:16" ht="27" customHeight="1" x14ac:dyDescent="0.25">
      <c r="B54" s="286" t="s">
        <v>415</v>
      </c>
      <c r="C54" s="286"/>
      <c r="D54" s="286"/>
      <c r="E54" s="286"/>
      <c r="F54" s="286"/>
      <c r="G54" s="286"/>
      <c r="H54" s="286"/>
      <c r="I54" s="286"/>
      <c r="J54" s="286"/>
      <c r="K54" s="286"/>
      <c r="L54" s="286"/>
      <c r="M54" s="286"/>
      <c r="N54" s="286"/>
      <c r="O54" s="286"/>
      <c r="P54" s="286"/>
    </row>
    <row r="55" spans="2:16" x14ac:dyDescent="0.25">
      <c r="B55" s="10" t="s">
        <v>264</v>
      </c>
    </row>
    <row r="56" spans="2:16" x14ac:dyDescent="0.25">
      <c r="B56" s="5" t="s">
        <v>265</v>
      </c>
    </row>
    <row r="57" spans="2:16" x14ac:dyDescent="0.25">
      <c r="B57" s="5" t="s">
        <v>266</v>
      </c>
    </row>
    <row r="58" spans="2:16" x14ac:dyDescent="0.25">
      <c r="B58" s="5" t="s">
        <v>322</v>
      </c>
    </row>
    <row r="59" spans="2:16" ht="27.6" customHeight="1" x14ac:dyDescent="0.25">
      <c r="B59" s="285" t="s">
        <v>326</v>
      </c>
      <c r="C59" s="285"/>
      <c r="D59" s="285"/>
      <c r="E59" s="285"/>
      <c r="F59" s="285"/>
      <c r="G59" s="285"/>
      <c r="H59" s="285"/>
      <c r="I59" s="285"/>
      <c r="J59" s="285"/>
      <c r="K59" s="285"/>
      <c r="L59" s="285"/>
      <c r="M59" s="285"/>
      <c r="N59" s="285"/>
      <c r="O59" s="285"/>
      <c r="P59" s="285"/>
    </row>
    <row r="60" spans="2:16" x14ac:dyDescent="0.25">
      <c r="B60" s="5" t="s">
        <v>267</v>
      </c>
    </row>
    <row r="61" spans="2:16" x14ac:dyDescent="0.25">
      <c r="B61" s="5" t="s">
        <v>268</v>
      </c>
    </row>
    <row r="62" spans="2:16" hidden="1" x14ac:dyDescent="0.25"/>
    <row r="63" spans="2:16" s="279" customFormat="1" hidden="1" x14ac:dyDescent="0.25">
      <c r="B63" s="278">
        <f>Buget_cerere!E86-Buget_cerere!E84-Buget_cerere!E67-Buget_cerere!E29-Buget_cerere!E30</f>
        <v>0</v>
      </c>
    </row>
    <row r="64" spans="2:16" ht="13.2" customHeight="1" x14ac:dyDescent="0.25">
      <c r="B64" s="5" t="s">
        <v>416</v>
      </c>
    </row>
    <row r="65" spans="1:19" s="101" customFormat="1" ht="12.6" customHeight="1" x14ac:dyDescent="0.25">
      <c r="B65" s="5" t="s">
        <v>418</v>
      </c>
      <c r="C65" s="5"/>
      <c r="D65" s="5"/>
      <c r="E65" s="5"/>
      <c r="F65" s="5"/>
      <c r="G65" s="5"/>
      <c r="H65" s="5"/>
      <c r="I65" s="5"/>
      <c r="J65" s="5"/>
      <c r="K65" s="5"/>
      <c r="L65" s="5"/>
      <c r="M65" s="5"/>
      <c r="N65" s="5"/>
      <c r="O65" s="5"/>
      <c r="P65" s="5"/>
      <c r="Q65" s="5"/>
      <c r="R65" s="5"/>
    </row>
    <row r="66" spans="1:19" ht="12.6" customHeight="1" x14ac:dyDescent="0.25">
      <c r="B66" s="285" t="s">
        <v>417</v>
      </c>
      <c r="C66" s="285"/>
      <c r="D66" s="285"/>
      <c r="E66" s="285"/>
      <c r="F66" s="285"/>
      <c r="G66" s="285"/>
      <c r="H66" s="285"/>
      <c r="I66" s="285"/>
      <c r="J66" s="285"/>
      <c r="K66" s="285"/>
      <c r="L66" s="285"/>
      <c r="M66" s="285"/>
      <c r="N66" s="285"/>
      <c r="O66" s="285"/>
      <c r="P66" s="285"/>
    </row>
    <row r="68" spans="1:19" s="131" customFormat="1" ht="23.4" customHeight="1" x14ac:dyDescent="0.25">
      <c r="A68" s="289" t="s">
        <v>421</v>
      </c>
      <c r="B68" s="289"/>
      <c r="C68" s="289"/>
      <c r="D68" s="289"/>
      <c r="E68" s="289"/>
      <c r="F68" s="289"/>
      <c r="G68" s="289"/>
      <c r="H68" s="132">
        <v>5.0782999999999996</v>
      </c>
      <c r="I68" s="128"/>
      <c r="J68" s="128"/>
      <c r="K68" s="129"/>
      <c r="L68" s="128"/>
      <c r="M68" s="128"/>
      <c r="N68" s="128"/>
      <c r="O68" s="130"/>
      <c r="P68" s="130"/>
      <c r="Q68" s="130"/>
      <c r="R68" s="130"/>
      <c r="S68" s="130"/>
    </row>
    <row r="69" spans="1:19" s="60" customFormat="1" ht="12" x14ac:dyDescent="0.25">
      <c r="A69" s="290" t="s">
        <v>422</v>
      </c>
      <c r="B69" s="290"/>
      <c r="C69" s="290"/>
      <c r="D69" s="290"/>
      <c r="E69" s="290"/>
      <c r="F69" s="290"/>
      <c r="G69" s="290"/>
      <c r="H69" s="290"/>
      <c r="I69" s="290"/>
      <c r="J69" s="290"/>
      <c r="K69" s="290"/>
      <c r="L69" s="290"/>
      <c r="M69" s="290"/>
    </row>
  </sheetData>
  <sheetProtection algorithmName="SHA-512" hashValue="6pJawhx7dBCa3lPVu+EySJRIDj90v960ZxaVGf2dMTum26J11Hm8jUGgmyDKFFYRujrZpNVjNogPleF6hFNgUA==" saltValue="PjLg44bBTQIJcol6rJ7tuQ==" spinCount="100000" sheet="1" objects="1" scenarios="1"/>
  <mergeCells count="33">
    <mergeCell ref="B16:O16"/>
    <mergeCell ref="B43:J43"/>
    <mergeCell ref="A68:G68"/>
    <mergeCell ref="A69:M69"/>
    <mergeCell ref="G13:P13"/>
    <mergeCell ref="B5:N5"/>
    <mergeCell ref="B8:O8"/>
    <mergeCell ref="G10:O10"/>
    <mergeCell ref="G11:O11"/>
    <mergeCell ref="G12:O12"/>
    <mergeCell ref="B9:N9"/>
    <mergeCell ref="B7:O7"/>
    <mergeCell ref="B12:E12"/>
    <mergeCell ref="B45:J45"/>
    <mergeCell ref="B15:E15"/>
    <mergeCell ref="G15:P15"/>
    <mergeCell ref="B31:O31"/>
    <mergeCell ref="B44:J44"/>
    <mergeCell ref="E30:G30"/>
    <mergeCell ref="G20:N20"/>
    <mergeCell ref="B66:P66"/>
    <mergeCell ref="B14:E14"/>
    <mergeCell ref="B59:P59"/>
    <mergeCell ref="B37:P37"/>
    <mergeCell ref="B54:P54"/>
    <mergeCell ref="B35:O35"/>
    <mergeCell ref="B32:O32"/>
    <mergeCell ref="B33:O33"/>
    <mergeCell ref="G14:P14"/>
    <mergeCell ref="B30:D30"/>
    <mergeCell ref="B40:H40"/>
    <mergeCell ref="B41:J41"/>
    <mergeCell ref="B42:J42"/>
  </mergeCells>
  <hyperlinks>
    <hyperlink ref="A69" r:id="rId1" xr:uid="{CBA33029-0144-4DAF-9427-4D86434A65DB}"/>
  </hyperlinks>
  <pageMargins left="0.25" right="0.25" top="0.5" bottom="0.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E9C82-D128-4760-8237-81F3AC767E8E}">
  <dimension ref="A1:E47"/>
  <sheetViews>
    <sheetView zoomScale="70" zoomScaleNormal="70" workbookViewId="0">
      <selection sqref="A1:E1"/>
    </sheetView>
  </sheetViews>
  <sheetFormatPr defaultColWidth="8.88671875" defaultRowHeight="12" x14ac:dyDescent="0.25"/>
  <cols>
    <col min="1" max="1" width="5.44140625" style="68" bestFit="1" customWidth="1"/>
    <col min="2" max="2" width="26.6640625" style="70" customWidth="1"/>
    <col min="3" max="3" width="33.44140625" style="70" customWidth="1"/>
    <col min="4" max="4" width="32.88671875" style="68" customWidth="1"/>
    <col min="5" max="5" width="42.5546875" style="68" customWidth="1"/>
    <col min="6" max="16384" width="8.88671875" style="68"/>
  </cols>
  <sheetData>
    <row r="1" spans="1:5" s="90" customFormat="1" ht="40.799999999999997" customHeight="1" thickBot="1" x14ac:dyDescent="0.3">
      <c r="A1" s="291" t="s">
        <v>270</v>
      </c>
      <c r="B1" s="291"/>
      <c r="C1" s="291"/>
      <c r="D1" s="291"/>
      <c r="E1" s="291"/>
    </row>
    <row r="2" spans="1:5" s="90" customFormat="1" ht="40.799999999999997" customHeight="1" thickBot="1" x14ac:dyDescent="0.3">
      <c r="A2" s="91" t="s">
        <v>271</v>
      </c>
      <c r="B2" s="92" t="s">
        <v>272</v>
      </c>
      <c r="C2" s="92" t="s">
        <v>273</v>
      </c>
      <c r="D2" s="93" t="s">
        <v>274</v>
      </c>
      <c r="E2" s="94" t="s">
        <v>275</v>
      </c>
    </row>
    <row r="3" spans="1:5" ht="24.6" thickBot="1" x14ac:dyDescent="0.3">
      <c r="A3" s="95">
        <v>1</v>
      </c>
      <c r="B3" s="69" t="s">
        <v>276</v>
      </c>
      <c r="C3" s="69" t="s">
        <v>277</v>
      </c>
      <c r="D3" s="69" t="s">
        <v>278</v>
      </c>
      <c r="E3" s="69" t="s">
        <v>279</v>
      </c>
    </row>
    <row r="4" spans="1:5" ht="24.6" thickBot="1" x14ac:dyDescent="0.3">
      <c r="A4" s="95">
        <v>2</v>
      </c>
      <c r="B4" s="69" t="s">
        <v>169</v>
      </c>
      <c r="C4" s="69" t="s">
        <v>170</v>
      </c>
      <c r="D4" s="69" t="s">
        <v>278</v>
      </c>
      <c r="E4" s="69" t="s">
        <v>280</v>
      </c>
    </row>
    <row r="5" spans="1:5" ht="24.6" thickBot="1" x14ac:dyDescent="0.3">
      <c r="A5" s="95">
        <v>3</v>
      </c>
      <c r="B5" s="69" t="s">
        <v>169</v>
      </c>
      <c r="C5" s="69" t="s">
        <v>281</v>
      </c>
      <c r="D5" s="69" t="s">
        <v>278</v>
      </c>
      <c r="E5" s="69" t="s">
        <v>282</v>
      </c>
    </row>
    <row r="6" spans="1:5" ht="39" customHeight="1" thickBot="1" x14ac:dyDescent="0.3">
      <c r="A6" s="95">
        <v>4</v>
      </c>
      <c r="B6" s="69" t="s">
        <v>169</v>
      </c>
      <c r="C6" s="69" t="s">
        <v>283</v>
      </c>
      <c r="D6" s="69" t="s">
        <v>278</v>
      </c>
      <c r="E6" s="69" t="s">
        <v>284</v>
      </c>
    </row>
    <row r="7" spans="1:5" ht="42.6" customHeight="1" thickBot="1" x14ac:dyDescent="0.3">
      <c r="A7" s="95">
        <v>5</v>
      </c>
      <c r="B7" s="69" t="s">
        <v>354</v>
      </c>
      <c r="C7" s="69" t="s">
        <v>173</v>
      </c>
      <c r="D7" s="69" t="s">
        <v>285</v>
      </c>
      <c r="E7" s="69" t="s">
        <v>355</v>
      </c>
    </row>
    <row r="8" spans="1:5" ht="24.6" thickBot="1" x14ac:dyDescent="0.3">
      <c r="A8" s="95">
        <v>6</v>
      </c>
      <c r="B8" s="69" t="s">
        <v>174</v>
      </c>
      <c r="C8" s="69" t="s">
        <v>175</v>
      </c>
      <c r="D8" s="69" t="s">
        <v>286</v>
      </c>
      <c r="E8" s="69" t="s">
        <v>356</v>
      </c>
    </row>
    <row r="9" spans="1:5" ht="24.6" thickBot="1" x14ac:dyDescent="0.3">
      <c r="A9" s="95">
        <v>7</v>
      </c>
      <c r="B9" s="69" t="s">
        <v>174</v>
      </c>
      <c r="C9" s="69" t="s">
        <v>176</v>
      </c>
      <c r="D9" s="69" t="s">
        <v>286</v>
      </c>
      <c r="E9" s="69" t="s">
        <v>357</v>
      </c>
    </row>
    <row r="10" spans="1:5" ht="24.6" thickBot="1" x14ac:dyDescent="0.3">
      <c r="A10" s="95">
        <v>8</v>
      </c>
      <c r="B10" s="69" t="s">
        <v>174</v>
      </c>
      <c r="C10" s="69" t="s">
        <v>177</v>
      </c>
      <c r="D10" s="69" t="s">
        <v>286</v>
      </c>
      <c r="E10" s="69" t="s">
        <v>358</v>
      </c>
    </row>
    <row r="11" spans="1:5" ht="40.200000000000003" customHeight="1" thickBot="1" x14ac:dyDescent="0.3">
      <c r="A11" s="95">
        <v>9</v>
      </c>
      <c r="B11" s="69" t="s">
        <v>174</v>
      </c>
      <c r="C11" s="69" t="s">
        <v>178</v>
      </c>
      <c r="D11" s="69" t="s">
        <v>286</v>
      </c>
      <c r="E11" s="69" t="s">
        <v>359</v>
      </c>
    </row>
    <row r="12" spans="1:5" ht="24.6" thickBot="1" x14ac:dyDescent="0.3">
      <c r="A12" s="95">
        <v>10</v>
      </c>
      <c r="B12" s="69" t="s">
        <v>174</v>
      </c>
      <c r="C12" s="69" t="s">
        <v>179</v>
      </c>
      <c r="D12" s="69" t="s">
        <v>286</v>
      </c>
      <c r="E12" s="69" t="s">
        <v>360</v>
      </c>
    </row>
    <row r="13" spans="1:5" ht="48.6" customHeight="1" thickBot="1" x14ac:dyDescent="0.3">
      <c r="A13" s="95">
        <v>11</v>
      </c>
      <c r="B13" s="69" t="s">
        <v>174</v>
      </c>
      <c r="C13" s="69" t="s">
        <v>361</v>
      </c>
      <c r="D13" s="69" t="s">
        <v>286</v>
      </c>
      <c r="E13" s="69" t="s">
        <v>362</v>
      </c>
    </row>
    <row r="14" spans="1:5" ht="24.6" thickBot="1" x14ac:dyDescent="0.3">
      <c r="A14" s="95">
        <v>12</v>
      </c>
      <c r="B14" s="69" t="s">
        <v>174</v>
      </c>
      <c r="C14" s="69" t="s">
        <v>181</v>
      </c>
      <c r="D14" s="69" t="s">
        <v>286</v>
      </c>
      <c r="E14" s="69" t="s">
        <v>363</v>
      </c>
    </row>
    <row r="15" spans="1:5" ht="24.6" thickBot="1" x14ac:dyDescent="0.3">
      <c r="A15" s="95">
        <v>13</v>
      </c>
      <c r="B15" s="69" t="s">
        <v>174</v>
      </c>
      <c r="C15" s="69" t="s">
        <v>182</v>
      </c>
      <c r="D15" s="69" t="s">
        <v>286</v>
      </c>
      <c r="E15" s="69" t="s">
        <v>364</v>
      </c>
    </row>
    <row r="16" spans="1:5" ht="48.6" customHeight="1" thickBot="1" x14ac:dyDescent="0.3">
      <c r="A16" s="95">
        <v>14</v>
      </c>
      <c r="B16" s="69" t="s">
        <v>174</v>
      </c>
      <c r="C16" s="69" t="s">
        <v>365</v>
      </c>
      <c r="D16" s="69" t="s">
        <v>286</v>
      </c>
      <c r="E16" s="69" t="s">
        <v>366</v>
      </c>
    </row>
    <row r="17" spans="1:5" ht="52.8" customHeight="1" thickBot="1" x14ac:dyDescent="0.3">
      <c r="A17" s="95">
        <v>15</v>
      </c>
      <c r="B17" s="69" t="s">
        <v>174</v>
      </c>
      <c r="C17" s="69" t="s">
        <v>367</v>
      </c>
      <c r="D17" s="69" t="s">
        <v>286</v>
      </c>
      <c r="E17" s="69" t="s">
        <v>368</v>
      </c>
    </row>
    <row r="18" spans="1:5" ht="43.2" customHeight="1" thickBot="1" x14ac:dyDescent="0.3">
      <c r="A18" s="95">
        <v>16</v>
      </c>
      <c r="B18" s="69" t="s">
        <v>174</v>
      </c>
      <c r="C18" s="69" t="s">
        <v>369</v>
      </c>
      <c r="D18" s="69" t="s">
        <v>286</v>
      </c>
      <c r="E18" s="69" t="s">
        <v>370</v>
      </c>
    </row>
    <row r="19" spans="1:5" ht="42.6" customHeight="1" thickBot="1" x14ac:dyDescent="0.3">
      <c r="A19" s="95">
        <v>17</v>
      </c>
      <c r="B19" s="69" t="s">
        <v>174</v>
      </c>
      <c r="C19" s="69" t="s">
        <v>371</v>
      </c>
      <c r="D19" s="69" t="s">
        <v>286</v>
      </c>
      <c r="E19" s="69" t="s">
        <v>372</v>
      </c>
    </row>
    <row r="20" spans="1:5" ht="30" customHeight="1" thickBot="1" x14ac:dyDescent="0.3">
      <c r="A20" s="95">
        <v>18</v>
      </c>
      <c r="B20" s="69" t="s">
        <v>208</v>
      </c>
      <c r="C20" s="69" t="s">
        <v>347</v>
      </c>
      <c r="D20" s="69" t="s">
        <v>286</v>
      </c>
      <c r="E20" s="69" t="s">
        <v>287</v>
      </c>
    </row>
    <row r="21" spans="1:5" ht="36.6" customHeight="1" thickBot="1" x14ac:dyDescent="0.3">
      <c r="A21" s="95">
        <v>19</v>
      </c>
      <c r="B21" s="69" t="s">
        <v>208</v>
      </c>
      <c r="C21" s="69" t="s">
        <v>347</v>
      </c>
      <c r="D21" s="69" t="s">
        <v>286</v>
      </c>
      <c r="E21" s="69" t="s">
        <v>288</v>
      </c>
    </row>
    <row r="22" spans="1:5" ht="37.200000000000003" customHeight="1" thickBot="1" x14ac:dyDescent="0.3">
      <c r="A22" s="95">
        <v>20</v>
      </c>
      <c r="B22" s="69" t="s">
        <v>208</v>
      </c>
      <c r="C22" s="69" t="s">
        <v>347</v>
      </c>
      <c r="D22" s="69" t="s">
        <v>286</v>
      </c>
      <c r="E22" s="69" t="s">
        <v>289</v>
      </c>
    </row>
    <row r="23" spans="1:5" ht="24.6" thickBot="1" x14ac:dyDescent="0.3">
      <c r="A23" s="95">
        <v>21</v>
      </c>
      <c r="B23" s="69" t="s">
        <v>174</v>
      </c>
      <c r="C23" s="69" t="s">
        <v>290</v>
      </c>
      <c r="D23" s="69" t="s">
        <v>286</v>
      </c>
      <c r="E23" s="69" t="s">
        <v>291</v>
      </c>
    </row>
    <row r="24" spans="1:5" ht="66.599999999999994" customHeight="1" thickBot="1" x14ac:dyDescent="0.3">
      <c r="A24" s="95">
        <v>22</v>
      </c>
      <c r="B24" s="69" t="s">
        <v>174</v>
      </c>
      <c r="C24" s="69" t="s">
        <v>290</v>
      </c>
      <c r="D24" s="69" t="s">
        <v>286</v>
      </c>
      <c r="E24" s="69" t="s">
        <v>292</v>
      </c>
    </row>
    <row r="25" spans="1:5" ht="24.6" thickBot="1" x14ac:dyDescent="0.3">
      <c r="A25" s="95">
        <v>23</v>
      </c>
      <c r="B25" s="69" t="s">
        <v>174</v>
      </c>
      <c r="C25" s="69" t="s">
        <v>293</v>
      </c>
      <c r="D25" s="69" t="s">
        <v>286</v>
      </c>
      <c r="E25" s="69" t="s">
        <v>294</v>
      </c>
    </row>
    <row r="26" spans="1:5" ht="37.200000000000003" customHeight="1" thickBot="1" x14ac:dyDescent="0.3">
      <c r="A26" s="95">
        <v>24</v>
      </c>
      <c r="B26" s="69" t="s">
        <v>174</v>
      </c>
      <c r="C26" s="69" t="s">
        <v>373</v>
      </c>
      <c r="D26" s="69" t="s">
        <v>286</v>
      </c>
      <c r="E26" s="69" t="s">
        <v>374</v>
      </c>
    </row>
    <row r="27" spans="1:5" ht="37.200000000000003" customHeight="1" thickBot="1" x14ac:dyDescent="0.3">
      <c r="A27" s="95">
        <v>25</v>
      </c>
      <c r="B27" s="69" t="s">
        <v>169</v>
      </c>
      <c r="C27" s="69" t="s">
        <v>295</v>
      </c>
      <c r="D27" s="69" t="s">
        <v>296</v>
      </c>
      <c r="E27" s="69" t="s">
        <v>297</v>
      </c>
    </row>
    <row r="28" spans="1:5" ht="37.200000000000003" customHeight="1" thickBot="1" x14ac:dyDescent="0.3">
      <c r="A28" s="95">
        <v>26</v>
      </c>
      <c r="B28" s="69" t="s">
        <v>169</v>
      </c>
      <c r="C28" s="69" t="s">
        <v>298</v>
      </c>
      <c r="D28" s="69" t="s">
        <v>296</v>
      </c>
      <c r="E28" s="69" t="s">
        <v>297</v>
      </c>
    </row>
    <row r="29" spans="1:5" ht="37.200000000000003" customHeight="1" thickBot="1" x14ac:dyDescent="0.3">
      <c r="A29" s="95">
        <v>27</v>
      </c>
      <c r="B29" s="69" t="s">
        <v>169</v>
      </c>
      <c r="C29" s="69" t="s">
        <v>299</v>
      </c>
      <c r="D29" s="69" t="s">
        <v>296</v>
      </c>
      <c r="E29" s="69" t="s">
        <v>297</v>
      </c>
    </row>
    <row r="30" spans="1:5" ht="37.200000000000003" customHeight="1" thickBot="1" x14ac:dyDescent="0.3">
      <c r="A30" s="95">
        <v>28</v>
      </c>
      <c r="B30" s="69" t="s">
        <v>354</v>
      </c>
      <c r="C30" s="69" t="s">
        <v>188</v>
      </c>
      <c r="D30" s="69" t="s">
        <v>296</v>
      </c>
      <c r="E30" s="69" t="s">
        <v>375</v>
      </c>
    </row>
    <row r="31" spans="1:5" ht="37.200000000000003" customHeight="1" thickBot="1" x14ac:dyDescent="0.3">
      <c r="A31" s="95">
        <v>29</v>
      </c>
      <c r="B31" s="69" t="s">
        <v>354</v>
      </c>
      <c r="C31" s="69" t="s">
        <v>189</v>
      </c>
      <c r="D31" s="69" t="s">
        <v>296</v>
      </c>
      <c r="E31" s="69" t="s">
        <v>376</v>
      </c>
    </row>
    <row r="32" spans="1:5" ht="37.200000000000003" customHeight="1" thickBot="1" x14ac:dyDescent="0.3">
      <c r="A32" s="95">
        <v>30</v>
      </c>
      <c r="B32" s="69" t="s">
        <v>377</v>
      </c>
      <c r="C32" s="69" t="s">
        <v>190</v>
      </c>
      <c r="D32" s="69" t="s">
        <v>296</v>
      </c>
      <c r="E32" s="69" t="s">
        <v>378</v>
      </c>
    </row>
    <row r="33" spans="1:5" ht="37.200000000000003" customHeight="1" thickBot="1" x14ac:dyDescent="0.3">
      <c r="A33" s="95">
        <v>31</v>
      </c>
      <c r="B33" s="69" t="s">
        <v>377</v>
      </c>
      <c r="C33" s="69" t="s">
        <v>200</v>
      </c>
      <c r="D33" s="69" t="s">
        <v>296</v>
      </c>
      <c r="E33" s="69" t="s">
        <v>379</v>
      </c>
    </row>
    <row r="34" spans="1:5" ht="54.6" customHeight="1" thickBot="1" x14ac:dyDescent="0.3">
      <c r="A34" s="95">
        <v>32</v>
      </c>
      <c r="B34" s="69" t="s">
        <v>201</v>
      </c>
      <c r="C34" s="69" t="s">
        <v>202</v>
      </c>
      <c r="D34" s="69" t="s">
        <v>296</v>
      </c>
      <c r="E34" s="69" t="s">
        <v>380</v>
      </c>
    </row>
    <row r="35" spans="1:5" ht="24.6" thickBot="1" x14ac:dyDescent="0.3">
      <c r="A35" s="95">
        <v>33</v>
      </c>
      <c r="B35" s="69" t="s">
        <v>354</v>
      </c>
      <c r="C35" s="69" t="s">
        <v>198</v>
      </c>
      <c r="D35" s="69" t="s">
        <v>300</v>
      </c>
      <c r="E35" s="69" t="s">
        <v>381</v>
      </c>
    </row>
    <row r="36" spans="1:5" ht="12.6" thickBot="1" x14ac:dyDescent="0.3">
      <c r="A36" s="95">
        <v>34</v>
      </c>
      <c r="B36" s="69" t="s">
        <v>354</v>
      </c>
      <c r="C36" s="69" t="s">
        <v>199</v>
      </c>
      <c r="D36" s="69" t="s">
        <v>300</v>
      </c>
      <c r="E36" s="69" t="s">
        <v>382</v>
      </c>
    </row>
    <row r="37" spans="1:5" ht="24.6" thickBot="1" x14ac:dyDescent="0.3">
      <c r="A37" s="95">
        <v>35</v>
      </c>
      <c r="B37" s="69" t="s">
        <v>194</v>
      </c>
      <c r="C37" s="69" t="s">
        <v>301</v>
      </c>
      <c r="D37" s="69" t="s">
        <v>300</v>
      </c>
      <c r="E37" s="69" t="s">
        <v>302</v>
      </c>
    </row>
    <row r="38" spans="1:5" ht="24.6" thickBot="1" x14ac:dyDescent="0.3">
      <c r="A38" s="95">
        <v>36</v>
      </c>
      <c r="B38" s="69" t="s">
        <v>194</v>
      </c>
      <c r="C38" s="69" t="s">
        <v>303</v>
      </c>
      <c r="D38" s="69" t="s">
        <v>300</v>
      </c>
      <c r="E38" s="69" t="s">
        <v>304</v>
      </c>
    </row>
    <row r="39" spans="1:5" ht="36.6" thickBot="1" x14ac:dyDescent="0.3">
      <c r="A39" s="95">
        <v>37</v>
      </c>
      <c r="B39" s="69" t="s">
        <v>194</v>
      </c>
      <c r="C39" s="69" t="s">
        <v>305</v>
      </c>
      <c r="D39" s="69" t="s">
        <v>300</v>
      </c>
      <c r="E39" s="69" t="s">
        <v>306</v>
      </c>
    </row>
    <row r="40" spans="1:5" ht="24.6" thickBot="1" x14ac:dyDescent="0.3">
      <c r="A40" s="95">
        <v>38</v>
      </c>
      <c r="B40" s="69" t="s">
        <v>194</v>
      </c>
      <c r="C40" s="69" t="s">
        <v>196</v>
      </c>
      <c r="D40" s="69" t="s">
        <v>300</v>
      </c>
      <c r="E40" s="69" t="s">
        <v>307</v>
      </c>
    </row>
    <row r="41" spans="1:5" ht="24.6" thickBot="1" x14ac:dyDescent="0.3">
      <c r="A41" s="95">
        <v>39</v>
      </c>
      <c r="B41" s="69" t="s">
        <v>194</v>
      </c>
      <c r="C41" s="69" t="s">
        <v>308</v>
      </c>
      <c r="D41" s="69" t="s">
        <v>300</v>
      </c>
      <c r="E41" s="69" t="s">
        <v>309</v>
      </c>
    </row>
    <row r="42" spans="1:5" ht="12.6" thickBot="1" x14ac:dyDescent="0.3">
      <c r="A42" s="95">
        <v>40</v>
      </c>
      <c r="B42" s="69" t="s">
        <v>169</v>
      </c>
      <c r="C42" s="69" t="s">
        <v>310</v>
      </c>
      <c r="D42" s="69" t="s">
        <v>300</v>
      </c>
      <c r="E42" s="69" t="s">
        <v>311</v>
      </c>
    </row>
    <row r="43" spans="1:5" ht="24.6" thickBot="1" x14ac:dyDescent="0.3">
      <c r="A43" s="95">
        <v>41</v>
      </c>
      <c r="B43" s="69" t="s">
        <v>208</v>
      </c>
      <c r="C43" s="69" t="s">
        <v>347</v>
      </c>
      <c r="D43" s="69" t="s">
        <v>300</v>
      </c>
      <c r="E43" s="69" t="s">
        <v>312</v>
      </c>
    </row>
    <row r="44" spans="1:5" ht="24.6" thickBot="1" x14ac:dyDescent="0.3">
      <c r="A44" s="95">
        <v>42</v>
      </c>
      <c r="B44" s="69" t="s">
        <v>169</v>
      </c>
      <c r="C44" s="69" t="s">
        <v>313</v>
      </c>
      <c r="D44" s="69" t="s">
        <v>314</v>
      </c>
      <c r="E44" s="69" t="s">
        <v>315</v>
      </c>
    </row>
    <row r="45" spans="1:5" ht="24.6" thickBot="1" x14ac:dyDescent="0.3">
      <c r="A45" s="95">
        <v>43</v>
      </c>
      <c r="B45" s="69" t="s">
        <v>169</v>
      </c>
      <c r="C45" s="69" t="s">
        <v>192</v>
      </c>
      <c r="D45" s="69" t="s">
        <v>314</v>
      </c>
      <c r="E45" s="69" t="s">
        <v>316</v>
      </c>
    </row>
    <row r="46" spans="1:5" ht="36.6" thickBot="1" x14ac:dyDescent="0.3">
      <c r="A46" s="95">
        <v>44</v>
      </c>
      <c r="B46" s="69" t="s">
        <v>383</v>
      </c>
      <c r="C46" s="69" t="s">
        <v>384</v>
      </c>
      <c r="D46" s="69" t="s">
        <v>385</v>
      </c>
      <c r="E46" s="69" t="s">
        <v>386</v>
      </c>
    </row>
    <row r="47" spans="1:5" ht="36.6" thickBot="1" x14ac:dyDescent="0.3">
      <c r="A47" s="95">
        <v>45</v>
      </c>
      <c r="B47" s="69" t="s">
        <v>387</v>
      </c>
      <c r="C47" s="69" t="s">
        <v>388</v>
      </c>
      <c r="D47" s="69" t="s">
        <v>385</v>
      </c>
      <c r="E47" s="69" t="s">
        <v>389</v>
      </c>
    </row>
  </sheetData>
  <sheetProtection algorithmName="SHA-512" hashValue="DKTseV4CEYcekTJ0KHuxkvGz+ULnYkuWq/Gf+6+7JEPJYwCF8knV8XM+O9KFN8H6YMTyxrBH6YUxiYj75rMsLw==" saltValue="K9NDeXEYODcyquQHRUWPNg==" spinCount="100000" sheet="1" objects="1" scenarios="1"/>
  <mergeCells count="1">
    <mergeCell ref="A1:E1"/>
  </mergeCells>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449"/>
  <sheetViews>
    <sheetView showGridLines="0" zoomScale="70" zoomScaleNormal="70" workbookViewId="0">
      <pane xSplit="1" ySplit="4" topLeftCell="B55" activePane="bottomRight" state="frozen"/>
      <selection pane="topRight" activeCell="B1" sqref="B1"/>
      <selection pane="bottomLeft" activeCell="A6" sqref="A6"/>
      <selection pane="bottomRight" activeCell="G41" sqref="G41"/>
    </sheetView>
  </sheetViews>
  <sheetFormatPr defaultColWidth="9.33203125" defaultRowHeight="14.4" x14ac:dyDescent="0.3"/>
  <cols>
    <col min="1" max="1" width="6.6640625" style="38" customWidth="1"/>
    <col min="2" max="2" width="27.77734375" style="39" customWidth="1"/>
    <col min="3" max="3" width="15.33203125" style="40" customWidth="1"/>
    <col min="4" max="5" width="14.88671875" style="40" customWidth="1"/>
    <col min="6" max="6" width="13.44140625" style="40" bestFit="1" customWidth="1"/>
    <col min="7" max="7" width="12.6640625" style="40" customWidth="1"/>
    <col min="8" max="8" width="13.5546875" style="40" customWidth="1"/>
    <col min="9" max="9" width="13.88671875" style="40" customWidth="1"/>
    <col min="10" max="10" width="12" style="53" customWidth="1"/>
    <col min="11" max="11" width="14.109375" style="53" customWidth="1"/>
    <col min="12" max="12" width="11.88671875" style="102" customWidth="1"/>
    <col min="13" max="13" width="26.109375" style="74" customWidth="1"/>
    <col min="14" max="14" width="16.44140625" style="41" bestFit="1" customWidth="1"/>
    <col min="15" max="15" width="14.88671875" style="41" customWidth="1"/>
    <col min="16" max="16" width="15.88671875" style="41" customWidth="1"/>
    <col min="17" max="17" width="16.6640625" style="41" customWidth="1"/>
    <col min="18" max="18" width="17.5546875" style="41" customWidth="1"/>
    <col min="19" max="19" width="10.5546875" style="16" customWidth="1"/>
    <col min="20" max="20" width="11" style="16" bestFit="1" customWidth="1"/>
    <col min="21" max="16384" width="9.33203125" style="16"/>
  </cols>
  <sheetData>
    <row r="1" spans="1:20" ht="14.4" customHeight="1" x14ac:dyDescent="0.3">
      <c r="A1" s="293" t="s">
        <v>87</v>
      </c>
      <c r="B1" s="293"/>
      <c r="C1" s="293"/>
      <c r="D1" s="293"/>
      <c r="E1" s="293"/>
      <c r="F1" s="293"/>
      <c r="G1" s="293"/>
      <c r="H1" s="293"/>
      <c r="I1" s="293"/>
      <c r="J1" s="293"/>
      <c r="K1" s="293"/>
      <c r="M1" s="71"/>
      <c r="N1" s="292" t="s">
        <v>94</v>
      </c>
      <c r="O1" s="293"/>
      <c r="P1" s="293"/>
      <c r="Q1" s="293"/>
      <c r="R1" s="293"/>
      <c r="S1" s="293"/>
    </row>
    <row r="2" spans="1:20" x14ac:dyDescent="0.3">
      <c r="A2" s="17"/>
      <c r="B2" s="18"/>
      <c r="C2" s="19"/>
      <c r="D2" s="19"/>
      <c r="E2" s="19"/>
      <c r="F2" s="19"/>
      <c r="G2" s="19"/>
      <c r="H2" s="19"/>
      <c r="I2" s="19"/>
      <c r="J2" s="47"/>
      <c r="K2" s="48"/>
      <c r="M2" s="71"/>
      <c r="N2" s="292"/>
      <c r="O2" s="293"/>
      <c r="P2" s="293"/>
      <c r="Q2" s="293"/>
      <c r="R2" s="293"/>
      <c r="S2" s="293"/>
    </row>
    <row r="3" spans="1:20" x14ac:dyDescent="0.3">
      <c r="A3" s="297" t="s">
        <v>1</v>
      </c>
      <c r="B3" s="303" t="s">
        <v>2</v>
      </c>
      <c r="C3" s="294" t="s">
        <v>3</v>
      </c>
      <c r="D3" s="294"/>
      <c r="E3" s="294" t="s">
        <v>29</v>
      </c>
      <c r="F3" s="294" t="s">
        <v>4</v>
      </c>
      <c r="G3" s="294"/>
      <c r="H3" s="294" t="s">
        <v>30</v>
      </c>
      <c r="I3" s="294" t="s">
        <v>0</v>
      </c>
      <c r="J3" s="47"/>
      <c r="K3" s="47"/>
      <c r="M3" s="71"/>
      <c r="N3" s="21"/>
      <c r="O3" s="15"/>
      <c r="P3" s="15"/>
      <c r="Q3" s="15"/>
      <c r="R3" s="15"/>
      <c r="S3" s="14"/>
    </row>
    <row r="4" spans="1:20" ht="80.400000000000006" customHeight="1" x14ac:dyDescent="0.3">
      <c r="A4" s="297"/>
      <c r="B4" s="303"/>
      <c r="C4" s="20" t="s">
        <v>38</v>
      </c>
      <c r="D4" s="20" t="s">
        <v>88</v>
      </c>
      <c r="E4" s="294"/>
      <c r="F4" s="20" t="s">
        <v>39</v>
      </c>
      <c r="G4" s="20" t="s">
        <v>40</v>
      </c>
      <c r="H4" s="294"/>
      <c r="I4" s="294"/>
      <c r="J4" s="49" t="s">
        <v>49</v>
      </c>
      <c r="K4" s="49" t="s">
        <v>50</v>
      </c>
      <c r="L4" s="103"/>
      <c r="M4" s="72"/>
      <c r="N4" s="20" t="s">
        <v>66</v>
      </c>
      <c r="O4" s="20" t="s">
        <v>67</v>
      </c>
      <c r="P4" s="20" t="s">
        <v>68</v>
      </c>
      <c r="Q4" s="20" t="s">
        <v>69</v>
      </c>
      <c r="R4" s="20" t="s">
        <v>95</v>
      </c>
      <c r="S4" s="20"/>
    </row>
    <row r="5" spans="1:20" x14ac:dyDescent="0.3">
      <c r="A5" s="22" t="s">
        <v>21</v>
      </c>
      <c r="B5" s="295" t="s">
        <v>205</v>
      </c>
      <c r="C5" s="296"/>
      <c r="D5" s="296"/>
      <c r="E5" s="296"/>
      <c r="F5" s="296"/>
      <c r="G5" s="296"/>
      <c r="H5" s="296"/>
      <c r="I5" s="296"/>
      <c r="J5" s="50"/>
      <c r="K5" s="50"/>
      <c r="M5" s="73"/>
      <c r="N5" s="23"/>
      <c r="O5" s="23"/>
      <c r="P5" s="23"/>
      <c r="Q5" s="23"/>
      <c r="R5" s="24"/>
      <c r="S5" s="2"/>
    </row>
    <row r="6" spans="1:20" ht="40.950000000000003" customHeight="1" x14ac:dyDescent="0.3">
      <c r="A6" s="22" t="s">
        <v>45</v>
      </c>
      <c r="B6" s="196" t="s">
        <v>327</v>
      </c>
      <c r="C6" s="67">
        <v>0</v>
      </c>
      <c r="D6" s="67">
        <v>0</v>
      </c>
      <c r="E6" s="197">
        <f>C6+D6</f>
        <v>0</v>
      </c>
      <c r="F6" s="67">
        <v>0</v>
      </c>
      <c r="G6" s="67">
        <v>0</v>
      </c>
      <c r="H6" s="197">
        <f>F6+G6</f>
        <v>0</v>
      </c>
      <c r="I6" s="197">
        <f>E6+H6</f>
        <v>0</v>
      </c>
      <c r="J6" s="198" t="s">
        <v>167</v>
      </c>
      <c r="K6" s="198" t="s">
        <v>168</v>
      </c>
      <c r="L6" s="102" t="str">
        <f>IF(E6&gt;SUM(C92*Instructiuni!F10),"!!! Atentie prag!","")</f>
        <v/>
      </c>
      <c r="M6" s="199"/>
      <c r="N6" s="13">
        <v>0</v>
      </c>
      <c r="O6" s="13">
        <v>0</v>
      </c>
      <c r="P6" s="13">
        <v>0</v>
      </c>
      <c r="Q6" s="13">
        <v>0</v>
      </c>
      <c r="R6" s="154">
        <f>SUM(N6:Q6)</f>
        <v>0</v>
      </c>
      <c r="S6" s="153" t="str">
        <f>IF(R6=I6,"OK","ERROR")</f>
        <v>OK</v>
      </c>
      <c r="T6" s="155"/>
    </row>
    <row r="7" spans="1:20" ht="24.6" customHeight="1" x14ac:dyDescent="0.3">
      <c r="A7" s="22" t="s">
        <v>89</v>
      </c>
      <c r="B7" s="196" t="s">
        <v>5</v>
      </c>
      <c r="C7" s="67">
        <v>0</v>
      </c>
      <c r="D7" s="67">
        <v>0</v>
      </c>
      <c r="E7" s="200">
        <f>C7+D7</f>
        <v>0</v>
      </c>
      <c r="F7" s="67">
        <v>0</v>
      </c>
      <c r="G7" s="67">
        <v>0</v>
      </c>
      <c r="H7" s="200">
        <f>F7+G7</f>
        <v>0</v>
      </c>
      <c r="I7" s="200">
        <f>E7+H7</f>
        <v>0</v>
      </c>
      <c r="J7" s="201" t="s">
        <v>169</v>
      </c>
      <c r="K7" s="201" t="s">
        <v>170</v>
      </c>
      <c r="M7" s="199"/>
      <c r="N7" s="13">
        <v>0</v>
      </c>
      <c r="O7" s="13">
        <v>0</v>
      </c>
      <c r="P7" s="13">
        <v>0</v>
      </c>
      <c r="Q7" s="13">
        <v>0</v>
      </c>
      <c r="R7" s="154">
        <f t="shared" ref="R7:R80" si="0">SUM(N7:Q7)</f>
        <v>0</v>
      </c>
      <c r="S7" s="153" t="str">
        <f t="shared" ref="S7:S78" si="1">IF(R7=I7,"OK","ERROR")</f>
        <v>OK</v>
      </c>
      <c r="T7" s="155"/>
    </row>
    <row r="8" spans="1:20" ht="37.200000000000003" customHeight="1" x14ac:dyDescent="0.3">
      <c r="A8" s="22" t="s">
        <v>92</v>
      </c>
      <c r="B8" s="196" t="s">
        <v>41</v>
      </c>
      <c r="C8" s="202"/>
      <c r="D8" s="202"/>
      <c r="E8" s="200"/>
      <c r="F8" s="202"/>
      <c r="G8" s="202"/>
      <c r="H8" s="200"/>
      <c r="I8" s="200"/>
      <c r="J8" s="304" t="s">
        <v>328</v>
      </c>
      <c r="K8" s="305"/>
      <c r="M8" s="199"/>
      <c r="N8" s="23"/>
      <c r="O8" s="23"/>
      <c r="P8" s="23"/>
      <c r="Q8" s="23"/>
      <c r="R8" s="154">
        <f t="shared" si="0"/>
        <v>0</v>
      </c>
      <c r="S8" s="153" t="str">
        <f t="shared" si="1"/>
        <v>OK</v>
      </c>
      <c r="T8" s="155"/>
    </row>
    <row r="9" spans="1:20" ht="30" customHeight="1" x14ac:dyDescent="0.3">
      <c r="A9" s="22" t="s">
        <v>47</v>
      </c>
      <c r="B9" s="203" t="s">
        <v>93</v>
      </c>
      <c r="C9" s="202"/>
      <c r="D9" s="202"/>
      <c r="E9" s="200">
        <f>C9+D9</f>
        <v>0</v>
      </c>
      <c r="F9" s="202">
        <v>0</v>
      </c>
      <c r="G9" s="202">
        <v>0</v>
      </c>
      <c r="H9" s="200">
        <f>F9+G9</f>
        <v>0</v>
      </c>
      <c r="I9" s="200">
        <f>E9+H9</f>
        <v>0</v>
      </c>
      <c r="J9" s="306" t="s">
        <v>348</v>
      </c>
      <c r="K9" s="307"/>
      <c r="L9" s="104"/>
      <c r="M9" s="204"/>
      <c r="N9" s="23"/>
      <c r="O9" s="23"/>
      <c r="P9" s="23"/>
      <c r="Q9" s="23"/>
      <c r="R9" s="154">
        <f t="shared" si="0"/>
        <v>0</v>
      </c>
      <c r="S9" s="153" t="str">
        <f t="shared" si="1"/>
        <v>OK</v>
      </c>
      <c r="T9" s="155"/>
    </row>
    <row r="10" spans="1:20" s="26" customFormat="1" x14ac:dyDescent="0.3">
      <c r="A10" s="25"/>
      <c r="B10" s="205" t="s">
        <v>6</v>
      </c>
      <c r="C10" s="206">
        <f>SUM(C6:C9)</f>
        <v>0</v>
      </c>
      <c r="D10" s="206">
        <f t="shared" ref="D10:I10" si="2">SUM(D6:D9)</f>
        <v>0</v>
      </c>
      <c r="E10" s="206">
        <f t="shared" si="2"/>
        <v>0</v>
      </c>
      <c r="F10" s="206">
        <f t="shared" si="2"/>
        <v>0</v>
      </c>
      <c r="G10" s="206">
        <f t="shared" si="2"/>
        <v>0</v>
      </c>
      <c r="H10" s="206">
        <f t="shared" si="2"/>
        <v>0</v>
      </c>
      <c r="I10" s="206">
        <f t="shared" si="2"/>
        <v>0</v>
      </c>
      <c r="J10" s="207"/>
      <c r="K10" s="207"/>
      <c r="L10" s="105"/>
      <c r="M10" s="208"/>
      <c r="N10" s="209">
        <f t="shared" ref="N10" si="3">SUM(N6:N9)</f>
        <v>0</v>
      </c>
      <c r="O10" s="209">
        <f t="shared" ref="O10" si="4">SUM(O6:O9)</f>
        <v>0</v>
      </c>
      <c r="P10" s="209">
        <f t="shared" ref="P10" si="5">SUM(P6:P9)</f>
        <v>0</v>
      </c>
      <c r="Q10" s="209">
        <f t="shared" ref="Q10" si="6">SUM(Q6:Q9)</f>
        <v>0</v>
      </c>
      <c r="R10" s="157">
        <f t="shared" ref="R10" si="7">SUM(R6:R9)</f>
        <v>0</v>
      </c>
      <c r="S10" s="158" t="str">
        <f t="shared" si="1"/>
        <v>OK</v>
      </c>
      <c r="T10" s="159"/>
    </row>
    <row r="11" spans="1:20" x14ac:dyDescent="0.3">
      <c r="A11" s="22" t="s">
        <v>22</v>
      </c>
      <c r="B11" s="295" t="s">
        <v>206</v>
      </c>
      <c r="C11" s="296"/>
      <c r="D11" s="296"/>
      <c r="E11" s="296"/>
      <c r="F11" s="296"/>
      <c r="G11" s="296"/>
      <c r="H11" s="296"/>
      <c r="I11" s="296"/>
      <c r="J11" s="50"/>
      <c r="K11" s="50"/>
      <c r="M11" s="199"/>
      <c r="N11" s="15"/>
      <c r="O11" s="15"/>
      <c r="P11" s="15"/>
      <c r="Q11" s="15"/>
      <c r="R11" s="154"/>
      <c r="S11" s="153"/>
      <c r="T11" s="155"/>
    </row>
    <row r="12" spans="1:20" ht="50.4" customHeight="1" x14ac:dyDescent="0.3">
      <c r="A12" s="27" t="s">
        <v>7</v>
      </c>
      <c r="B12" s="210" t="s">
        <v>390</v>
      </c>
      <c r="C12" s="202"/>
      <c r="D12" s="202"/>
      <c r="E12" s="197">
        <f>C12+D12</f>
        <v>0</v>
      </c>
      <c r="F12" s="202">
        <v>0</v>
      </c>
      <c r="G12" s="202">
        <v>0</v>
      </c>
      <c r="H12" s="197">
        <f>F12+G12</f>
        <v>0</v>
      </c>
      <c r="I12" s="197">
        <f>E12+H12</f>
        <v>0</v>
      </c>
      <c r="J12" s="306" t="s">
        <v>348</v>
      </c>
      <c r="K12" s="307"/>
      <c r="L12" s="104"/>
      <c r="M12" s="204"/>
      <c r="N12" s="23"/>
      <c r="O12" s="23"/>
      <c r="P12" s="23"/>
      <c r="Q12" s="23"/>
      <c r="R12" s="154">
        <f t="shared" si="0"/>
        <v>0</v>
      </c>
      <c r="S12" s="153" t="str">
        <f t="shared" si="1"/>
        <v>OK</v>
      </c>
      <c r="T12" s="155"/>
    </row>
    <row r="13" spans="1:20" s="26" customFormat="1" x14ac:dyDescent="0.3">
      <c r="A13" s="25"/>
      <c r="B13" s="205" t="s">
        <v>8</v>
      </c>
      <c r="C13" s="211">
        <f>SUM(C12:C12)</f>
        <v>0</v>
      </c>
      <c r="D13" s="211">
        <f t="shared" ref="D13:I13" si="8">SUM(D12:D12)</f>
        <v>0</v>
      </c>
      <c r="E13" s="211">
        <f t="shared" si="8"/>
        <v>0</v>
      </c>
      <c r="F13" s="211">
        <f t="shared" si="8"/>
        <v>0</v>
      </c>
      <c r="G13" s="211">
        <f t="shared" si="8"/>
        <v>0</v>
      </c>
      <c r="H13" s="211">
        <f t="shared" si="8"/>
        <v>0</v>
      </c>
      <c r="I13" s="211">
        <f t="shared" si="8"/>
        <v>0</v>
      </c>
      <c r="J13" s="212"/>
      <c r="K13" s="212"/>
      <c r="L13" s="106"/>
      <c r="M13" s="213"/>
      <c r="N13" s="209">
        <f t="shared" ref="N13" si="9">SUM(N12:N12)</f>
        <v>0</v>
      </c>
      <c r="O13" s="209">
        <f t="shared" ref="O13" si="10">SUM(O12:O12)</f>
        <v>0</v>
      </c>
      <c r="P13" s="209">
        <f t="shared" ref="P13" si="11">SUM(P12:P12)</f>
        <v>0</v>
      </c>
      <c r="Q13" s="209">
        <f t="shared" ref="Q13" si="12">SUM(Q12:Q12)</f>
        <v>0</v>
      </c>
      <c r="R13" s="157">
        <f t="shared" ref="R13" si="13">SUM(R12:R12)</f>
        <v>0</v>
      </c>
      <c r="S13" s="158" t="str">
        <f t="shared" si="1"/>
        <v>OK</v>
      </c>
      <c r="T13" s="159"/>
    </row>
    <row r="14" spans="1:20" ht="43.8" customHeight="1" x14ac:dyDescent="0.3">
      <c r="A14" s="22" t="s">
        <v>23</v>
      </c>
      <c r="B14" s="300" t="s">
        <v>407</v>
      </c>
      <c r="C14" s="301"/>
      <c r="D14" s="301"/>
      <c r="E14" s="301"/>
      <c r="F14" s="301"/>
      <c r="G14" s="301"/>
      <c r="H14" s="301"/>
      <c r="I14" s="301"/>
      <c r="J14" s="301"/>
      <c r="K14" s="302"/>
      <c r="L14" s="102" t="str">
        <f>IF(SUM(E15+E19+E20+E21+E36+E22)&gt;SUM(E55*Instructiuni!F11),"!!! Atentie prag","")</f>
        <v/>
      </c>
      <c r="M14" s="199"/>
      <c r="N14" s="214"/>
      <c r="O14" s="214"/>
      <c r="P14" s="214"/>
      <c r="Q14" s="214"/>
      <c r="R14" s="154"/>
      <c r="S14" s="153"/>
      <c r="T14" s="155"/>
    </row>
    <row r="15" spans="1:20" ht="19.2" customHeight="1" x14ac:dyDescent="0.3">
      <c r="A15" s="29" t="s">
        <v>96</v>
      </c>
      <c r="B15" s="210" t="s">
        <v>98</v>
      </c>
      <c r="C15" s="197">
        <f>SUM(C16:C18)</f>
        <v>0</v>
      </c>
      <c r="D15" s="197">
        <f t="shared" ref="D15:I15" si="14">SUM(D16:D18)</f>
        <v>0</v>
      </c>
      <c r="E15" s="197">
        <f>SUM(E16:E18)</f>
        <v>0</v>
      </c>
      <c r="F15" s="197">
        <f t="shared" si="14"/>
        <v>0</v>
      </c>
      <c r="G15" s="197">
        <f t="shared" si="14"/>
        <v>0</v>
      </c>
      <c r="H15" s="197">
        <f t="shared" si="14"/>
        <v>0</v>
      </c>
      <c r="I15" s="197">
        <f t="shared" si="14"/>
        <v>0</v>
      </c>
      <c r="J15" s="50"/>
      <c r="K15" s="50"/>
      <c r="M15" s="199"/>
      <c r="N15" s="215">
        <f t="shared" ref="N15" si="15">SUM(N16:N18)</f>
        <v>0</v>
      </c>
      <c r="O15" s="215">
        <f t="shared" ref="O15" si="16">SUM(O16:O18)</f>
        <v>0</v>
      </c>
      <c r="P15" s="215">
        <f t="shared" ref="P15" si="17">SUM(P16:P18)</f>
        <v>0</v>
      </c>
      <c r="Q15" s="215">
        <f t="shared" ref="Q15" si="18">SUM(Q16:Q18)</f>
        <v>0</v>
      </c>
      <c r="R15" s="162">
        <f t="shared" ref="R15" si="19">SUM(R16:R18)</f>
        <v>0</v>
      </c>
      <c r="S15" s="153" t="str">
        <f t="shared" si="1"/>
        <v>OK</v>
      </c>
      <c r="T15" s="155"/>
    </row>
    <row r="16" spans="1:20" ht="18" customHeight="1" x14ac:dyDescent="0.3">
      <c r="A16" s="29" t="s">
        <v>55</v>
      </c>
      <c r="B16" s="196" t="s">
        <v>97</v>
      </c>
      <c r="C16" s="67">
        <v>0</v>
      </c>
      <c r="D16" s="67">
        <v>0</v>
      </c>
      <c r="E16" s="197">
        <f t="shared" ref="E16:E18" si="20">C16+D16</f>
        <v>0</v>
      </c>
      <c r="F16" s="67">
        <v>0</v>
      </c>
      <c r="G16" s="67">
        <v>0</v>
      </c>
      <c r="H16" s="197">
        <f t="shared" ref="H16:H20" si="21">F16+G16</f>
        <v>0</v>
      </c>
      <c r="I16" s="197">
        <f t="shared" ref="I16:I20" si="22">E16+H16</f>
        <v>0</v>
      </c>
      <c r="J16" s="201" t="s">
        <v>174</v>
      </c>
      <c r="K16" s="201" t="s">
        <v>175</v>
      </c>
      <c r="M16" s="199"/>
      <c r="N16" s="42">
        <v>0</v>
      </c>
      <c r="O16" s="42">
        <v>0</v>
      </c>
      <c r="P16" s="42">
        <v>0</v>
      </c>
      <c r="Q16" s="42">
        <v>0</v>
      </c>
      <c r="R16" s="154">
        <f t="shared" si="0"/>
        <v>0</v>
      </c>
      <c r="S16" s="153" t="str">
        <f t="shared" si="1"/>
        <v>OK</v>
      </c>
      <c r="T16" s="155"/>
    </row>
    <row r="17" spans="1:20" ht="28.8" x14ac:dyDescent="0.3">
      <c r="A17" s="29" t="s">
        <v>99</v>
      </c>
      <c r="B17" s="196" t="s">
        <v>52</v>
      </c>
      <c r="C17" s="67">
        <v>0</v>
      </c>
      <c r="D17" s="67">
        <v>0</v>
      </c>
      <c r="E17" s="197">
        <f t="shared" si="20"/>
        <v>0</v>
      </c>
      <c r="F17" s="67">
        <v>0</v>
      </c>
      <c r="G17" s="67">
        <v>0</v>
      </c>
      <c r="H17" s="197">
        <f t="shared" si="21"/>
        <v>0</v>
      </c>
      <c r="I17" s="197">
        <f t="shared" si="22"/>
        <v>0</v>
      </c>
      <c r="J17" s="201" t="s">
        <v>174</v>
      </c>
      <c r="K17" s="201" t="s">
        <v>176</v>
      </c>
      <c r="M17" s="199"/>
      <c r="N17" s="42">
        <v>0</v>
      </c>
      <c r="O17" s="42">
        <v>0</v>
      </c>
      <c r="P17" s="42">
        <v>0</v>
      </c>
      <c r="Q17" s="42">
        <v>0</v>
      </c>
      <c r="R17" s="154">
        <f t="shared" si="0"/>
        <v>0</v>
      </c>
      <c r="S17" s="153" t="str">
        <f t="shared" si="1"/>
        <v>OK</v>
      </c>
      <c r="T17" s="155"/>
    </row>
    <row r="18" spans="1:20" ht="19.2" x14ac:dyDescent="0.3">
      <c r="A18" s="29" t="s">
        <v>100</v>
      </c>
      <c r="B18" s="196" t="s">
        <v>43</v>
      </c>
      <c r="C18" s="67">
        <v>0</v>
      </c>
      <c r="D18" s="67">
        <v>0</v>
      </c>
      <c r="E18" s="197">
        <f t="shared" si="20"/>
        <v>0</v>
      </c>
      <c r="F18" s="67">
        <v>0</v>
      </c>
      <c r="G18" s="67">
        <v>0</v>
      </c>
      <c r="H18" s="197">
        <f t="shared" si="21"/>
        <v>0</v>
      </c>
      <c r="I18" s="197">
        <f t="shared" si="22"/>
        <v>0</v>
      </c>
      <c r="J18" s="201" t="s">
        <v>174</v>
      </c>
      <c r="K18" s="201" t="s">
        <v>177</v>
      </c>
      <c r="M18" s="199"/>
      <c r="N18" s="42">
        <v>0</v>
      </c>
      <c r="O18" s="42">
        <v>0</v>
      </c>
      <c r="P18" s="42">
        <v>0</v>
      </c>
      <c r="Q18" s="42">
        <v>0</v>
      </c>
      <c r="R18" s="154">
        <f t="shared" si="0"/>
        <v>0</v>
      </c>
      <c r="S18" s="153" t="str">
        <f t="shared" si="1"/>
        <v>OK</v>
      </c>
      <c r="T18" s="155"/>
    </row>
    <row r="19" spans="1:20" ht="38.4" customHeight="1" x14ac:dyDescent="0.3">
      <c r="A19" s="29" t="s">
        <v>90</v>
      </c>
      <c r="B19" s="196" t="s">
        <v>101</v>
      </c>
      <c r="C19" s="67">
        <v>0</v>
      </c>
      <c r="D19" s="67">
        <v>0</v>
      </c>
      <c r="E19" s="197">
        <f>C19+D19</f>
        <v>0</v>
      </c>
      <c r="F19" s="67">
        <v>0</v>
      </c>
      <c r="G19" s="67">
        <v>0</v>
      </c>
      <c r="H19" s="197">
        <f t="shared" si="21"/>
        <v>0</v>
      </c>
      <c r="I19" s="197">
        <f t="shared" si="22"/>
        <v>0</v>
      </c>
      <c r="J19" s="201" t="s">
        <v>174</v>
      </c>
      <c r="K19" s="201" t="s">
        <v>178</v>
      </c>
      <c r="M19" s="199"/>
      <c r="N19" s="42">
        <v>0</v>
      </c>
      <c r="O19" s="42">
        <v>0</v>
      </c>
      <c r="P19" s="42">
        <v>0</v>
      </c>
      <c r="Q19" s="42">
        <v>0</v>
      </c>
      <c r="R19" s="154">
        <f t="shared" si="0"/>
        <v>0</v>
      </c>
      <c r="S19" s="153" t="str">
        <f t="shared" si="1"/>
        <v>OK</v>
      </c>
      <c r="T19" s="155"/>
    </row>
    <row r="20" spans="1:20" ht="19.2" x14ac:dyDescent="0.3">
      <c r="A20" s="29" t="s">
        <v>56</v>
      </c>
      <c r="B20" s="196" t="s">
        <v>102</v>
      </c>
      <c r="C20" s="67">
        <v>0</v>
      </c>
      <c r="D20" s="67">
        <v>0</v>
      </c>
      <c r="E20" s="197">
        <f>C20+D20</f>
        <v>0</v>
      </c>
      <c r="F20" s="67">
        <v>0</v>
      </c>
      <c r="G20" s="67">
        <v>0</v>
      </c>
      <c r="H20" s="197">
        <f t="shared" si="21"/>
        <v>0</v>
      </c>
      <c r="I20" s="197">
        <f t="shared" si="22"/>
        <v>0</v>
      </c>
      <c r="J20" s="201" t="s">
        <v>174</v>
      </c>
      <c r="K20" s="201" t="s">
        <v>179</v>
      </c>
      <c r="M20" s="199"/>
      <c r="N20" s="42">
        <v>0</v>
      </c>
      <c r="O20" s="42">
        <v>0</v>
      </c>
      <c r="P20" s="42">
        <v>0</v>
      </c>
      <c r="Q20" s="42">
        <v>0</v>
      </c>
      <c r="R20" s="154">
        <f t="shared" si="0"/>
        <v>0</v>
      </c>
      <c r="S20" s="153" t="str">
        <f t="shared" si="1"/>
        <v>OK</v>
      </c>
      <c r="T20" s="155"/>
    </row>
    <row r="21" spans="1:20" ht="48.6" customHeight="1" x14ac:dyDescent="0.3">
      <c r="A21" s="29" t="s">
        <v>57</v>
      </c>
      <c r="B21" s="196" t="s">
        <v>391</v>
      </c>
      <c r="C21" s="202"/>
      <c r="D21" s="202"/>
      <c r="E21" s="197"/>
      <c r="F21" s="202"/>
      <c r="G21" s="202"/>
      <c r="H21" s="197"/>
      <c r="I21" s="197"/>
      <c r="J21" s="198"/>
      <c r="K21" s="198"/>
      <c r="L21" s="104"/>
      <c r="M21" s="204"/>
      <c r="N21" s="216"/>
      <c r="O21" s="216"/>
      <c r="P21" s="216"/>
      <c r="Q21" s="216"/>
      <c r="R21" s="154"/>
      <c r="S21" s="153" t="str">
        <f t="shared" si="1"/>
        <v>OK</v>
      </c>
      <c r="T21" s="155"/>
    </row>
    <row r="22" spans="1:20" x14ac:dyDescent="0.3">
      <c r="A22" s="29" t="s">
        <v>58</v>
      </c>
      <c r="B22" s="196" t="s">
        <v>103</v>
      </c>
      <c r="C22" s="197">
        <f>SUM(C23:C28)</f>
        <v>0</v>
      </c>
      <c r="D22" s="197">
        <f t="shared" ref="D22:I22" si="23">SUM(D23:D28)</f>
        <v>0</v>
      </c>
      <c r="E22" s="197">
        <f>SUM(E23:E28)</f>
        <v>0</v>
      </c>
      <c r="F22" s="197">
        <f t="shared" si="23"/>
        <v>0</v>
      </c>
      <c r="G22" s="197">
        <f t="shared" si="23"/>
        <v>0</v>
      </c>
      <c r="H22" s="197">
        <f t="shared" si="23"/>
        <v>0</v>
      </c>
      <c r="I22" s="197">
        <f t="shared" si="23"/>
        <v>0</v>
      </c>
      <c r="J22" s="201"/>
      <c r="K22" s="201"/>
      <c r="M22" s="199"/>
      <c r="N22" s="15">
        <f t="shared" ref="N22" si="24">SUM(N23:N28)</f>
        <v>0</v>
      </c>
      <c r="O22" s="15">
        <f t="shared" ref="O22" si="25">SUM(O23:O28)</f>
        <v>0</v>
      </c>
      <c r="P22" s="15">
        <f t="shared" ref="P22" si="26">SUM(P23:P28)</f>
        <v>0</v>
      </c>
      <c r="Q22" s="15">
        <f t="shared" ref="Q22" si="27">SUM(Q23:Q28)</f>
        <v>0</v>
      </c>
      <c r="R22" s="154">
        <f t="shared" ref="R22" si="28">SUM(R23:R28)</f>
        <v>0</v>
      </c>
      <c r="S22" s="153" t="str">
        <f t="shared" si="1"/>
        <v>OK</v>
      </c>
      <c r="T22" s="155"/>
    </row>
    <row r="23" spans="1:20" s="62" customFormat="1" x14ac:dyDescent="0.3">
      <c r="A23" s="29" t="s">
        <v>71</v>
      </c>
      <c r="B23" s="196" t="s">
        <v>104</v>
      </c>
      <c r="C23" s="67">
        <v>0</v>
      </c>
      <c r="D23" s="67">
        <v>0</v>
      </c>
      <c r="E23" s="197">
        <f t="shared" ref="E23:E29" si="29">C23+D23</f>
        <v>0</v>
      </c>
      <c r="F23" s="67">
        <v>0</v>
      </c>
      <c r="G23" s="67">
        <v>0</v>
      </c>
      <c r="H23" s="197">
        <f t="shared" ref="H23:H29" si="30">F23+G23</f>
        <v>0</v>
      </c>
      <c r="I23" s="197">
        <f t="shared" ref="I23:I29" si="31">E23+H23</f>
        <v>0</v>
      </c>
      <c r="J23" s="217" t="s">
        <v>174</v>
      </c>
      <c r="K23" s="217" t="s">
        <v>181</v>
      </c>
      <c r="L23" s="102"/>
      <c r="M23" s="199"/>
      <c r="N23" s="3">
        <v>0</v>
      </c>
      <c r="O23" s="3">
        <v>0</v>
      </c>
      <c r="P23" s="3">
        <v>0</v>
      </c>
      <c r="Q23" s="3">
        <v>0</v>
      </c>
      <c r="R23" s="163">
        <f t="shared" si="0"/>
        <v>0</v>
      </c>
      <c r="S23" s="164" t="str">
        <f t="shared" si="1"/>
        <v>OK</v>
      </c>
      <c r="T23" s="165"/>
    </row>
    <row r="24" spans="1:20" s="62" customFormat="1" ht="19.2" x14ac:dyDescent="0.3">
      <c r="A24" s="29" t="s">
        <v>72</v>
      </c>
      <c r="B24" s="196" t="s">
        <v>105</v>
      </c>
      <c r="C24" s="67">
        <v>0</v>
      </c>
      <c r="D24" s="67">
        <v>0</v>
      </c>
      <c r="E24" s="197">
        <f t="shared" si="29"/>
        <v>0</v>
      </c>
      <c r="F24" s="67">
        <v>0</v>
      </c>
      <c r="G24" s="67">
        <v>0</v>
      </c>
      <c r="H24" s="197">
        <f t="shared" si="30"/>
        <v>0</v>
      </c>
      <c r="I24" s="197">
        <f t="shared" si="31"/>
        <v>0</v>
      </c>
      <c r="J24" s="217" t="s">
        <v>174</v>
      </c>
      <c r="K24" s="217" t="s">
        <v>182</v>
      </c>
      <c r="L24" s="102"/>
      <c r="M24" s="199"/>
      <c r="N24" s="3">
        <v>0</v>
      </c>
      <c r="O24" s="63">
        <v>0</v>
      </c>
      <c r="P24" s="63">
        <v>0</v>
      </c>
      <c r="Q24" s="63">
        <v>0</v>
      </c>
      <c r="R24" s="163">
        <f t="shared" si="0"/>
        <v>0</v>
      </c>
      <c r="S24" s="164" t="str">
        <f t="shared" si="1"/>
        <v>OK</v>
      </c>
      <c r="T24" s="165"/>
    </row>
    <row r="25" spans="1:20" s="62" customFormat="1" ht="49.8" customHeight="1" x14ac:dyDescent="0.3">
      <c r="A25" s="29" t="s">
        <v>73</v>
      </c>
      <c r="B25" s="196" t="s">
        <v>106</v>
      </c>
      <c r="C25" s="67">
        <v>0</v>
      </c>
      <c r="D25" s="67">
        <v>0</v>
      </c>
      <c r="E25" s="197">
        <f t="shared" si="29"/>
        <v>0</v>
      </c>
      <c r="F25" s="67">
        <v>0</v>
      </c>
      <c r="G25" s="67">
        <v>0</v>
      </c>
      <c r="H25" s="197">
        <f t="shared" si="30"/>
        <v>0</v>
      </c>
      <c r="I25" s="197">
        <f t="shared" si="31"/>
        <v>0</v>
      </c>
      <c r="J25" s="217" t="s">
        <v>174</v>
      </c>
      <c r="K25" s="217" t="s">
        <v>183</v>
      </c>
      <c r="L25" s="102"/>
      <c r="M25" s="199"/>
      <c r="N25" s="3">
        <v>0</v>
      </c>
      <c r="O25" s="63">
        <v>0</v>
      </c>
      <c r="P25" s="63">
        <v>0</v>
      </c>
      <c r="Q25" s="63">
        <v>0</v>
      </c>
      <c r="R25" s="163">
        <f t="shared" si="0"/>
        <v>0</v>
      </c>
      <c r="S25" s="164" t="str">
        <f t="shared" si="1"/>
        <v>OK</v>
      </c>
      <c r="T25" s="165"/>
    </row>
    <row r="26" spans="1:20" s="62" customFormat="1" ht="48" customHeight="1" x14ac:dyDescent="0.3">
      <c r="A26" s="29" t="s">
        <v>74</v>
      </c>
      <c r="B26" s="196" t="s">
        <v>107</v>
      </c>
      <c r="C26" s="67">
        <v>0</v>
      </c>
      <c r="D26" s="67">
        <v>0</v>
      </c>
      <c r="E26" s="197">
        <f t="shared" si="29"/>
        <v>0</v>
      </c>
      <c r="F26" s="67">
        <v>0</v>
      </c>
      <c r="G26" s="67">
        <v>0</v>
      </c>
      <c r="H26" s="197">
        <f t="shared" si="30"/>
        <v>0</v>
      </c>
      <c r="I26" s="197">
        <f t="shared" si="31"/>
        <v>0</v>
      </c>
      <c r="J26" s="217" t="s">
        <v>174</v>
      </c>
      <c r="K26" s="217" t="s">
        <v>184</v>
      </c>
      <c r="L26" s="102"/>
      <c r="M26" s="199"/>
      <c r="N26" s="3">
        <v>0</v>
      </c>
      <c r="O26" s="63">
        <v>0</v>
      </c>
      <c r="P26" s="63">
        <v>0</v>
      </c>
      <c r="Q26" s="63">
        <v>0</v>
      </c>
      <c r="R26" s="163">
        <f t="shared" si="0"/>
        <v>0</v>
      </c>
      <c r="S26" s="164" t="str">
        <f t="shared" si="1"/>
        <v>OK</v>
      </c>
      <c r="T26" s="165"/>
    </row>
    <row r="27" spans="1:20" s="62" customFormat="1" ht="41.4" customHeight="1" x14ac:dyDescent="0.3">
      <c r="A27" s="29" t="s">
        <v>75</v>
      </c>
      <c r="B27" s="196" t="s">
        <v>108</v>
      </c>
      <c r="C27" s="67">
        <v>0</v>
      </c>
      <c r="D27" s="67">
        <v>0</v>
      </c>
      <c r="E27" s="197">
        <f t="shared" si="29"/>
        <v>0</v>
      </c>
      <c r="F27" s="67">
        <v>0</v>
      </c>
      <c r="G27" s="67">
        <v>0</v>
      </c>
      <c r="H27" s="197">
        <f t="shared" si="30"/>
        <v>0</v>
      </c>
      <c r="I27" s="197">
        <f t="shared" si="31"/>
        <v>0</v>
      </c>
      <c r="J27" s="217" t="s">
        <v>174</v>
      </c>
      <c r="K27" s="217" t="s">
        <v>185</v>
      </c>
      <c r="L27" s="102"/>
      <c r="M27" s="199"/>
      <c r="N27" s="3">
        <v>0</v>
      </c>
      <c r="O27" s="63">
        <v>0</v>
      </c>
      <c r="P27" s="63">
        <v>0</v>
      </c>
      <c r="Q27" s="63">
        <v>0</v>
      </c>
      <c r="R27" s="163">
        <f t="shared" si="0"/>
        <v>0</v>
      </c>
      <c r="S27" s="164" t="str">
        <f t="shared" si="1"/>
        <v>OK</v>
      </c>
      <c r="T27" s="165"/>
    </row>
    <row r="28" spans="1:20" s="62" customFormat="1" ht="30.6" customHeight="1" x14ac:dyDescent="0.3">
      <c r="A28" s="29" t="s">
        <v>84</v>
      </c>
      <c r="B28" s="196" t="s">
        <v>109</v>
      </c>
      <c r="C28" s="67">
        <v>0</v>
      </c>
      <c r="D28" s="67">
        <v>0</v>
      </c>
      <c r="E28" s="197">
        <f t="shared" si="29"/>
        <v>0</v>
      </c>
      <c r="F28" s="67">
        <v>0</v>
      </c>
      <c r="G28" s="67">
        <v>0</v>
      </c>
      <c r="H28" s="197">
        <f t="shared" si="30"/>
        <v>0</v>
      </c>
      <c r="I28" s="197">
        <f t="shared" si="31"/>
        <v>0</v>
      </c>
      <c r="J28" s="217" t="s">
        <v>174</v>
      </c>
      <c r="K28" s="217" t="s">
        <v>186</v>
      </c>
      <c r="L28" s="102"/>
      <c r="M28" s="199"/>
      <c r="N28" s="3">
        <v>0</v>
      </c>
      <c r="O28" s="63">
        <v>0</v>
      </c>
      <c r="P28" s="63">
        <v>0</v>
      </c>
      <c r="Q28" s="63">
        <v>0</v>
      </c>
      <c r="R28" s="163">
        <f t="shared" si="0"/>
        <v>0</v>
      </c>
      <c r="S28" s="164" t="str">
        <f t="shared" si="1"/>
        <v>OK</v>
      </c>
      <c r="T28" s="165"/>
    </row>
    <row r="29" spans="1:20" s="62" customFormat="1" ht="28.8" x14ac:dyDescent="0.3">
      <c r="A29" s="29" t="s">
        <v>76</v>
      </c>
      <c r="B29" s="196" t="s">
        <v>110</v>
      </c>
      <c r="C29" s="67">
        <v>0</v>
      </c>
      <c r="D29" s="67">
        <v>0</v>
      </c>
      <c r="E29" s="197">
        <f t="shared" si="29"/>
        <v>0</v>
      </c>
      <c r="F29" s="67">
        <v>0</v>
      </c>
      <c r="G29" s="67">
        <v>0</v>
      </c>
      <c r="H29" s="197">
        <f t="shared" si="30"/>
        <v>0</v>
      </c>
      <c r="I29" s="197">
        <f t="shared" si="31"/>
        <v>0</v>
      </c>
      <c r="J29" s="217" t="s">
        <v>208</v>
      </c>
      <c r="K29" s="217" t="s">
        <v>347</v>
      </c>
      <c r="L29" s="102"/>
      <c r="M29" s="199"/>
      <c r="N29" s="3">
        <v>0</v>
      </c>
      <c r="O29" s="63">
        <v>0</v>
      </c>
      <c r="P29" s="63">
        <v>0</v>
      </c>
      <c r="Q29" s="63">
        <v>0</v>
      </c>
      <c r="R29" s="163">
        <f t="shared" si="0"/>
        <v>0</v>
      </c>
      <c r="S29" s="164" t="str">
        <f t="shared" si="1"/>
        <v>OK</v>
      </c>
      <c r="T29" s="165"/>
    </row>
    <row r="30" spans="1:20" s="62" customFormat="1" ht="16.95" customHeight="1" x14ac:dyDescent="0.3">
      <c r="A30" s="29" t="s">
        <v>77</v>
      </c>
      <c r="B30" s="196" t="s">
        <v>42</v>
      </c>
      <c r="C30" s="197">
        <f>C31+C35</f>
        <v>0</v>
      </c>
      <c r="D30" s="197">
        <f t="shared" ref="D30:I30" si="32">D31+D35</f>
        <v>0</v>
      </c>
      <c r="E30" s="197">
        <f>E31+E35</f>
        <v>0</v>
      </c>
      <c r="F30" s="197">
        <f t="shared" si="32"/>
        <v>0</v>
      </c>
      <c r="G30" s="197">
        <f t="shared" si="32"/>
        <v>0</v>
      </c>
      <c r="H30" s="197">
        <f t="shared" si="32"/>
        <v>0</v>
      </c>
      <c r="I30" s="197">
        <f t="shared" si="32"/>
        <v>0</v>
      </c>
      <c r="J30" s="217"/>
      <c r="K30" s="217"/>
      <c r="L30" s="102"/>
      <c r="M30" s="199"/>
      <c r="N30" s="215">
        <f t="shared" ref="N30" si="33">N31+N35</f>
        <v>0</v>
      </c>
      <c r="O30" s="215">
        <f t="shared" ref="O30" si="34">O31+O35</f>
        <v>0</v>
      </c>
      <c r="P30" s="215">
        <f t="shared" ref="P30" si="35">P31+P35</f>
        <v>0</v>
      </c>
      <c r="Q30" s="215">
        <f t="shared" ref="Q30" si="36">Q31+Q35</f>
        <v>0</v>
      </c>
      <c r="R30" s="162">
        <f t="shared" ref="R30" si="37">R31+R35</f>
        <v>0</v>
      </c>
      <c r="S30" s="164" t="str">
        <f t="shared" si="1"/>
        <v>OK</v>
      </c>
      <c r="T30" s="165"/>
    </row>
    <row r="31" spans="1:20" s="62" customFormat="1" ht="28.95" customHeight="1" x14ac:dyDescent="0.3">
      <c r="A31" s="29" t="s">
        <v>111</v>
      </c>
      <c r="B31" s="196" t="s">
        <v>112</v>
      </c>
      <c r="C31" s="202">
        <f>C32+C33+C34</f>
        <v>0</v>
      </c>
      <c r="D31" s="202">
        <f t="shared" ref="D31:I31" si="38">D32+D33+D34</f>
        <v>0</v>
      </c>
      <c r="E31" s="202">
        <f>E32+E33+E34</f>
        <v>0</v>
      </c>
      <c r="F31" s="202">
        <f t="shared" si="38"/>
        <v>0</v>
      </c>
      <c r="G31" s="202">
        <f t="shared" si="38"/>
        <v>0</v>
      </c>
      <c r="H31" s="202">
        <f t="shared" si="38"/>
        <v>0</v>
      </c>
      <c r="I31" s="202">
        <f t="shared" si="38"/>
        <v>0</v>
      </c>
      <c r="J31" s="217"/>
      <c r="K31" s="217"/>
      <c r="L31" s="102"/>
      <c r="M31" s="199"/>
      <c r="N31" s="23">
        <f t="shared" ref="N31" si="39">N32+N33+N34</f>
        <v>0</v>
      </c>
      <c r="O31" s="23">
        <f t="shared" ref="O31" si="40">O32+O33+O34</f>
        <v>0</v>
      </c>
      <c r="P31" s="23">
        <f t="shared" ref="P31" si="41">P32+P33+P34</f>
        <v>0</v>
      </c>
      <c r="Q31" s="23">
        <f t="shared" ref="Q31" si="42">Q32+Q33+Q34</f>
        <v>0</v>
      </c>
      <c r="R31" s="156">
        <f t="shared" ref="R31" si="43">R32+R33+R34</f>
        <v>0</v>
      </c>
      <c r="S31" s="164" t="str">
        <f t="shared" si="1"/>
        <v>OK</v>
      </c>
      <c r="T31" s="165"/>
    </row>
    <row r="32" spans="1:20" s="62" customFormat="1" ht="28.8" x14ac:dyDescent="0.3">
      <c r="A32" s="29" t="s">
        <v>114</v>
      </c>
      <c r="B32" s="196" t="s">
        <v>113</v>
      </c>
      <c r="C32" s="67">
        <v>0</v>
      </c>
      <c r="D32" s="67">
        <v>0</v>
      </c>
      <c r="E32" s="197">
        <f>C32+D32</f>
        <v>0</v>
      </c>
      <c r="F32" s="67">
        <v>0</v>
      </c>
      <c r="G32" s="67">
        <v>0</v>
      </c>
      <c r="H32" s="197">
        <f>F32+G32</f>
        <v>0</v>
      </c>
      <c r="I32" s="197">
        <f>E32+H32</f>
        <v>0</v>
      </c>
      <c r="J32" s="217" t="s">
        <v>208</v>
      </c>
      <c r="K32" s="217" t="s">
        <v>347</v>
      </c>
      <c r="L32" s="102"/>
      <c r="M32" s="199"/>
      <c r="N32" s="63">
        <v>0</v>
      </c>
      <c r="O32" s="63">
        <v>0</v>
      </c>
      <c r="P32" s="63">
        <v>0</v>
      </c>
      <c r="Q32" s="63">
        <v>0</v>
      </c>
      <c r="R32" s="163">
        <f t="shared" si="0"/>
        <v>0</v>
      </c>
      <c r="S32" s="164" t="str">
        <f t="shared" si="1"/>
        <v>OK</v>
      </c>
      <c r="T32" s="165"/>
    </row>
    <row r="33" spans="1:20" s="62" customFormat="1" ht="28.8" x14ac:dyDescent="0.3">
      <c r="A33" s="29" t="s">
        <v>116</v>
      </c>
      <c r="B33" s="196" t="s">
        <v>115</v>
      </c>
      <c r="C33" s="67">
        <v>0</v>
      </c>
      <c r="D33" s="67">
        <v>0</v>
      </c>
      <c r="E33" s="197">
        <f>C33+D33</f>
        <v>0</v>
      </c>
      <c r="F33" s="67">
        <v>0</v>
      </c>
      <c r="G33" s="67">
        <v>0</v>
      </c>
      <c r="H33" s="197">
        <f>F33+G33</f>
        <v>0</v>
      </c>
      <c r="I33" s="197">
        <f>E33+H33</f>
        <v>0</v>
      </c>
      <c r="J33" s="217" t="s">
        <v>208</v>
      </c>
      <c r="K33" s="217" t="s">
        <v>347</v>
      </c>
      <c r="L33" s="102"/>
      <c r="M33" s="199"/>
      <c r="N33" s="63">
        <v>0</v>
      </c>
      <c r="O33" s="63">
        <v>0</v>
      </c>
      <c r="P33" s="63">
        <v>0</v>
      </c>
      <c r="Q33" s="63">
        <v>0</v>
      </c>
      <c r="R33" s="163">
        <f t="shared" si="0"/>
        <v>0</v>
      </c>
      <c r="S33" s="164" t="str">
        <f t="shared" si="1"/>
        <v>OK</v>
      </c>
      <c r="T33" s="165"/>
    </row>
    <row r="34" spans="1:20" s="62" customFormat="1" ht="36" x14ac:dyDescent="0.3">
      <c r="A34" s="29" t="s">
        <v>142</v>
      </c>
      <c r="B34" s="196" t="s">
        <v>51</v>
      </c>
      <c r="C34" s="67">
        <v>0</v>
      </c>
      <c r="D34" s="67">
        <v>0</v>
      </c>
      <c r="E34" s="197">
        <f>C34+D34</f>
        <v>0</v>
      </c>
      <c r="F34" s="67">
        <v>0</v>
      </c>
      <c r="G34" s="67">
        <v>0</v>
      </c>
      <c r="H34" s="197">
        <f>F34+G34</f>
        <v>0</v>
      </c>
      <c r="I34" s="197">
        <f>E34+H34</f>
        <v>0</v>
      </c>
      <c r="J34" s="217" t="s">
        <v>208</v>
      </c>
      <c r="K34" s="217" t="s">
        <v>347</v>
      </c>
      <c r="L34" s="102"/>
      <c r="M34" s="199"/>
      <c r="N34" s="63">
        <v>0</v>
      </c>
      <c r="O34" s="63">
        <v>0</v>
      </c>
      <c r="P34" s="63">
        <v>0</v>
      </c>
      <c r="Q34" s="63">
        <v>0</v>
      </c>
      <c r="R34" s="163">
        <f t="shared" si="0"/>
        <v>0</v>
      </c>
      <c r="S34" s="164" t="str">
        <f t="shared" si="1"/>
        <v>OK</v>
      </c>
      <c r="T34" s="165"/>
    </row>
    <row r="35" spans="1:20" s="62" customFormat="1" ht="28.8" x14ac:dyDescent="0.3">
      <c r="A35" s="29" t="s">
        <v>78</v>
      </c>
      <c r="B35" s="196" t="s">
        <v>117</v>
      </c>
      <c r="C35" s="67">
        <v>0</v>
      </c>
      <c r="D35" s="67">
        <v>0</v>
      </c>
      <c r="E35" s="197">
        <f>C35+D35</f>
        <v>0</v>
      </c>
      <c r="F35" s="67">
        <v>0</v>
      </c>
      <c r="G35" s="67">
        <v>0</v>
      </c>
      <c r="H35" s="197">
        <f>F35+G35</f>
        <v>0</v>
      </c>
      <c r="I35" s="197">
        <f>E35+H35</f>
        <v>0</v>
      </c>
      <c r="J35" s="217" t="s">
        <v>208</v>
      </c>
      <c r="K35" s="217" t="s">
        <v>347</v>
      </c>
      <c r="L35" s="102"/>
      <c r="M35" s="199"/>
      <c r="N35" s="63">
        <v>0</v>
      </c>
      <c r="O35" s="63">
        <v>0</v>
      </c>
      <c r="P35" s="63">
        <v>0</v>
      </c>
      <c r="Q35" s="63">
        <v>0</v>
      </c>
      <c r="R35" s="163">
        <f t="shared" si="0"/>
        <v>0</v>
      </c>
      <c r="S35" s="164" t="str">
        <f t="shared" si="1"/>
        <v>OK</v>
      </c>
      <c r="T35" s="165"/>
    </row>
    <row r="36" spans="1:20" x14ac:dyDescent="0.3">
      <c r="A36" s="30" t="s">
        <v>118</v>
      </c>
      <c r="B36" s="196" t="s">
        <v>119</v>
      </c>
      <c r="C36" s="218">
        <f>C37+C40+C41</f>
        <v>0</v>
      </c>
      <c r="D36" s="218">
        <f t="shared" ref="D36:I36" si="44">D37+D40+D41</f>
        <v>0</v>
      </c>
      <c r="E36" s="218">
        <f t="shared" si="44"/>
        <v>0</v>
      </c>
      <c r="F36" s="218">
        <f t="shared" si="44"/>
        <v>0</v>
      </c>
      <c r="G36" s="218">
        <f t="shared" si="44"/>
        <v>0</v>
      </c>
      <c r="H36" s="218">
        <f t="shared" si="44"/>
        <v>0</v>
      </c>
      <c r="I36" s="218">
        <f t="shared" si="44"/>
        <v>0</v>
      </c>
      <c r="J36" s="219"/>
      <c r="K36" s="219"/>
      <c r="N36" s="218">
        <f t="shared" ref="N36" si="45">N37+N40+N41</f>
        <v>0</v>
      </c>
      <c r="O36" s="218">
        <f t="shared" ref="O36" si="46">O37+O40+O41</f>
        <v>0</v>
      </c>
      <c r="P36" s="218">
        <f t="shared" ref="P36" si="47">P37+P40+P41</f>
        <v>0</v>
      </c>
      <c r="Q36" s="218">
        <f t="shared" ref="Q36" si="48">Q37+Q40+Q41</f>
        <v>0</v>
      </c>
      <c r="R36" s="166">
        <f>R37+R40+R41</f>
        <v>0</v>
      </c>
      <c r="S36" s="153" t="str">
        <f t="shared" si="1"/>
        <v>OK</v>
      </c>
      <c r="T36" s="155"/>
    </row>
    <row r="37" spans="1:20" s="62" customFormat="1" ht="29.4" customHeight="1" x14ac:dyDescent="0.3">
      <c r="A37" s="64" t="s">
        <v>120</v>
      </c>
      <c r="B37" s="196" t="s">
        <v>121</v>
      </c>
      <c r="C37" s="220">
        <f>C38+C39</f>
        <v>0</v>
      </c>
      <c r="D37" s="220">
        <f t="shared" ref="D37:I37" si="49">D38+D39</f>
        <v>0</v>
      </c>
      <c r="E37" s="220">
        <f t="shared" si="49"/>
        <v>0</v>
      </c>
      <c r="F37" s="220">
        <f t="shared" si="49"/>
        <v>0</v>
      </c>
      <c r="G37" s="220">
        <f t="shared" si="49"/>
        <v>0</v>
      </c>
      <c r="H37" s="220">
        <f t="shared" si="49"/>
        <v>0</v>
      </c>
      <c r="I37" s="220">
        <f t="shared" si="49"/>
        <v>0</v>
      </c>
      <c r="J37" s="221"/>
      <c r="K37" s="221"/>
      <c r="L37" s="102"/>
      <c r="M37" s="74"/>
      <c r="N37" s="220">
        <f t="shared" ref="N37" si="50">N38+N39</f>
        <v>0</v>
      </c>
      <c r="O37" s="220">
        <f t="shared" ref="O37" si="51">O38+O39</f>
        <v>0</v>
      </c>
      <c r="P37" s="220">
        <f t="shared" ref="P37" si="52">P38+P39</f>
        <v>0</v>
      </c>
      <c r="Q37" s="220">
        <f t="shared" ref="Q37" si="53">Q38+Q39</f>
        <v>0</v>
      </c>
      <c r="R37" s="167">
        <f>R38+R39</f>
        <v>0</v>
      </c>
      <c r="S37" s="164" t="str">
        <f t="shared" si="1"/>
        <v>OK</v>
      </c>
      <c r="T37" s="165"/>
    </row>
    <row r="38" spans="1:20" s="62" customFormat="1" ht="28.8" x14ac:dyDescent="0.3">
      <c r="A38" s="64" t="s">
        <v>79</v>
      </c>
      <c r="B38" s="196" t="s">
        <v>122</v>
      </c>
      <c r="C38" s="67">
        <v>0</v>
      </c>
      <c r="D38" s="67">
        <v>0</v>
      </c>
      <c r="E38" s="197">
        <f>C38+D38</f>
        <v>0</v>
      </c>
      <c r="F38" s="67">
        <v>0</v>
      </c>
      <c r="G38" s="67">
        <v>0</v>
      </c>
      <c r="H38" s="197">
        <f>F38+G38</f>
        <v>0</v>
      </c>
      <c r="I38" s="197">
        <f>E38+H38</f>
        <v>0</v>
      </c>
      <c r="J38" s="222" t="s">
        <v>174</v>
      </c>
      <c r="K38" s="222" t="s">
        <v>203</v>
      </c>
      <c r="L38" s="102"/>
      <c r="M38" s="74"/>
      <c r="N38" s="63">
        <v>0</v>
      </c>
      <c r="O38" s="63">
        <v>0</v>
      </c>
      <c r="P38" s="63">
        <v>0</v>
      </c>
      <c r="Q38" s="63">
        <v>0</v>
      </c>
      <c r="R38" s="163">
        <f t="shared" si="0"/>
        <v>0</v>
      </c>
      <c r="S38" s="164" t="str">
        <f t="shared" si="1"/>
        <v>OK</v>
      </c>
      <c r="T38" s="165"/>
    </row>
    <row r="39" spans="1:20" s="62" customFormat="1" ht="68.400000000000006" customHeight="1" x14ac:dyDescent="0.3">
      <c r="A39" s="64" t="s">
        <v>80</v>
      </c>
      <c r="B39" s="196" t="s">
        <v>123</v>
      </c>
      <c r="C39" s="67">
        <v>0</v>
      </c>
      <c r="D39" s="67">
        <v>0</v>
      </c>
      <c r="E39" s="197">
        <f>C39+D39</f>
        <v>0</v>
      </c>
      <c r="F39" s="67">
        <v>0</v>
      </c>
      <c r="G39" s="67">
        <v>0</v>
      </c>
      <c r="H39" s="197">
        <f>F39+G39</f>
        <v>0</v>
      </c>
      <c r="I39" s="197">
        <f>E39+H39</f>
        <v>0</v>
      </c>
      <c r="J39" s="222" t="s">
        <v>174</v>
      </c>
      <c r="K39" s="222" t="s">
        <v>203</v>
      </c>
      <c r="L39" s="102"/>
      <c r="M39" s="74"/>
      <c r="N39" s="63">
        <v>0</v>
      </c>
      <c r="O39" s="63">
        <v>0</v>
      </c>
      <c r="P39" s="63">
        <v>0</v>
      </c>
      <c r="Q39" s="63">
        <v>0</v>
      </c>
      <c r="R39" s="163">
        <f t="shared" si="0"/>
        <v>0</v>
      </c>
      <c r="S39" s="164" t="str">
        <f t="shared" si="1"/>
        <v>OK</v>
      </c>
      <c r="T39" s="165"/>
    </row>
    <row r="40" spans="1:20" s="62" customFormat="1" ht="27" customHeight="1" x14ac:dyDescent="0.3">
      <c r="A40" s="64" t="s">
        <v>81</v>
      </c>
      <c r="B40" s="196" t="s">
        <v>44</v>
      </c>
      <c r="C40" s="67">
        <v>0</v>
      </c>
      <c r="D40" s="67">
        <v>0</v>
      </c>
      <c r="E40" s="197">
        <f>C40+D40</f>
        <v>0</v>
      </c>
      <c r="F40" s="67">
        <v>0</v>
      </c>
      <c r="G40" s="67">
        <v>0</v>
      </c>
      <c r="H40" s="197">
        <f>F40+G40</f>
        <v>0</v>
      </c>
      <c r="I40" s="197">
        <f>E40+H40</f>
        <v>0</v>
      </c>
      <c r="J40" s="222" t="s">
        <v>174</v>
      </c>
      <c r="K40" s="222" t="s">
        <v>204</v>
      </c>
      <c r="L40" s="107"/>
      <c r="M40" s="74"/>
      <c r="N40" s="63">
        <v>0</v>
      </c>
      <c r="O40" s="63">
        <v>0</v>
      </c>
      <c r="P40" s="63">
        <v>0</v>
      </c>
      <c r="Q40" s="63">
        <v>0</v>
      </c>
      <c r="R40" s="163">
        <f t="shared" si="0"/>
        <v>0</v>
      </c>
      <c r="S40" s="164" t="str">
        <f t="shared" si="1"/>
        <v>OK</v>
      </c>
      <c r="T40" s="165"/>
    </row>
    <row r="41" spans="1:20" s="62" customFormat="1" ht="64.2" customHeight="1" x14ac:dyDescent="0.3">
      <c r="A41" s="64" t="s">
        <v>392</v>
      </c>
      <c r="B41" s="196" t="s">
        <v>393</v>
      </c>
      <c r="C41" s="67">
        <v>0</v>
      </c>
      <c r="D41" s="67">
        <v>0</v>
      </c>
      <c r="E41" s="197">
        <f>C41+D41</f>
        <v>0</v>
      </c>
      <c r="F41" s="67">
        <v>0</v>
      </c>
      <c r="G41" s="67">
        <v>0</v>
      </c>
      <c r="H41" s="197">
        <f>F41+G41</f>
        <v>0</v>
      </c>
      <c r="I41" s="197">
        <f>E41+H41</f>
        <v>0</v>
      </c>
      <c r="J41" s="222" t="s">
        <v>174</v>
      </c>
      <c r="K41" s="222" t="s">
        <v>373</v>
      </c>
      <c r="L41" s="107"/>
      <c r="M41" s="74"/>
      <c r="N41" s="63">
        <v>0</v>
      </c>
      <c r="O41" s="63">
        <v>0</v>
      </c>
      <c r="P41" s="63">
        <v>0</v>
      </c>
      <c r="Q41" s="63">
        <v>0</v>
      </c>
      <c r="R41" s="163">
        <f t="shared" ref="R41" si="54">SUM(N41:Q41)</f>
        <v>0</v>
      </c>
      <c r="S41" s="164" t="str">
        <f t="shared" ref="S41" si="55">IF(R41=I41,"OK","ERROR")</f>
        <v>OK</v>
      </c>
      <c r="T41" s="165"/>
    </row>
    <row r="42" spans="1:20" s="26" customFormat="1" x14ac:dyDescent="0.3">
      <c r="A42" s="25"/>
      <c r="B42" s="205" t="s">
        <v>60</v>
      </c>
      <c r="C42" s="211">
        <f>SUM(C15+C19+C20+C21+C22+C29+C30+C36)</f>
        <v>0</v>
      </c>
      <c r="D42" s="211">
        <f t="shared" ref="D42:I42" si="56">SUM(D15+D19+D20+D21+D22+D29+D30+D36)</f>
        <v>0</v>
      </c>
      <c r="E42" s="211">
        <f t="shared" si="56"/>
        <v>0</v>
      </c>
      <c r="F42" s="211">
        <f t="shared" si="56"/>
        <v>0</v>
      </c>
      <c r="G42" s="211">
        <f t="shared" si="56"/>
        <v>0</v>
      </c>
      <c r="H42" s="211">
        <f t="shared" si="56"/>
        <v>0</v>
      </c>
      <c r="I42" s="211">
        <f t="shared" si="56"/>
        <v>0</v>
      </c>
      <c r="J42" s="212"/>
      <c r="K42" s="212"/>
      <c r="L42" s="102"/>
      <c r="M42" s="199"/>
      <c r="N42" s="209">
        <f>SUM(N15+N19+N20+N21+N22+N29+N30+N36)</f>
        <v>0</v>
      </c>
      <c r="O42" s="209">
        <f t="shared" ref="O42:R42" si="57">SUM(O15+O19+O20+O21+O22+O29+O30+O36)</f>
        <v>0</v>
      </c>
      <c r="P42" s="209">
        <f t="shared" si="57"/>
        <v>0</v>
      </c>
      <c r="Q42" s="209">
        <f t="shared" si="57"/>
        <v>0</v>
      </c>
      <c r="R42" s="157">
        <f t="shared" si="57"/>
        <v>0</v>
      </c>
      <c r="S42" s="158" t="str">
        <f t="shared" si="1"/>
        <v>OK</v>
      </c>
      <c r="T42" s="159"/>
    </row>
    <row r="43" spans="1:20" x14ac:dyDescent="0.3">
      <c r="A43" s="22" t="s">
        <v>124</v>
      </c>
      <c r="B43" s="295" t="s">
        <v>24</v>
      </c>
      <c r="C43" s="296"/>
      <c r="D43" s="296"/>
      <c r="E43" s="296"/>
      <c r="F43" s="296"/>
      <c r="G43" s="296"/>
      <c r="H43" s="296"/>
      <c r="I43" s="296"/>
      <c r="J43" s="50"/>
      <c r="K43" s="50"/>
      <c r="M43" s="199"/>
      <c r="N43" s="15"/>
      <c r="O43" s="15"/>
      <c r="P43" s="15"/>
      <c r="Q43" s="15"/>
      <c r="R43" s="154"/>
      <c r="S43" s="153" t="str">
        <f t="shared" si="1"/>
        <v>OK</v>
      </c>
      <c r="T43" s="155"/>
    </row>
    <row r="44" spans="1:20" ht="37.950000000000003" customHeight="1" x14ac:dyDescent="0.3">
      <c r="A44" s="29" t="s">
        <v>53</v>
      </c>
      <c r="B44" s="210" t="s">
        <v>330</v>
      </c>
      <c r="C44" s="67">
        <v>0</v>
      </c>
      <c r="D44" s="67">
        <v>0</v>
      </c>
      <c r="E44" s="197">
        <f t="shared" ref="E44:E54" si="58">C44+D44</f>
        <v>0</v>
      </c>
      <c r="F44" s="67">
        <v>0</v>
      </c>
      <c r="G44" s="67">
        <v>0</v>
      </c>
      <c r="H44" s="197">
        <f t="shared" ref="H44:H54" si="59">F44+G44</f>
        <v>0</v>
      </c>
      <c r="I44" s="197">
        <f t="shared" ref="I44:I54" si="60">E44+H44</f>
        <v>0</v>
      </c>
      <c r="J44" s="198" t="s">
        <v>169</v>
      </c>
      <c r="K44" s="198" t="s">
        <v>187</v>
      </c>
      <c r="M44" s="199"/>
      <c r="N44" s="42">
        <v>0</v>
      </c>
      <c r="O44" s="42">
        <v>0</v>
      </c>
      <c r="P44" s="42">
        <v>0</v>
      </c>
      <c r="Q44" s="43">
        <v>0</v>
      </c>
      <c r="R44" s="154">
        <f t="shared" si="0"/>
        <v>0</v>
      </c>
      <c r="S44" s="153" t="str">
        <f t="shared" si="1"/>
        <v>OK</v>
      </c>
      <c r="T44" s="155"/>
    </row>
    <row r="45" spans="1:20" s="62" customFormat="1" ht="49.2" customHeight="1" x14ac:dyDescent="0.3">
      <c r="A45" s="29"/>
      <c r="B45" s="210" t="s">
        <v>332</v>
      </c>
      <c r="C45" s="67">
        <v>0</v>
      </c>
      <c r="D45" s="67">
        <v>0</v>
      </c>
      <c r="E45" s="197">
        <f t="shared" si="58"/>
        <v>0</v>
      </c>
      <c r="F45" s="67">
        <v>0</v>
      </c>
      <c r="G45" s="67">
        <v>0</v>
      </c>
      <c r="H45" s="197">
        <f t="shared" si="59"/>
        <v>0</v>
      </c>
      <c r="I45" s="197">
        <f t="shared" si="60"/>
        <v>0</v>
      </c>
      <c r="J45" s="223"/>
      <c r="K45" s="223"/>
      <c r="L45" s="107"/>
      <c r="M45" s="199"/>
      <c r="N45" s="63">
        <v>0</v>
      </c>
      <c r="O45" s="63">
        <v>0</v>
      </c>
      <c r="P45" s="63">
        <v>0</v>
      </c>
      <c r="Q45" s="63">
        <v>0</v>
      </c>
      <c r="R45" s="163">
        <f t="shared" si="0"/>
        <v>0</v>
      </c>
      <c r="S45" s="164" t="str">
        <f>IF(R45=I45,"OK","ERROR")</f>
        <v>OK</v>
      </c>
      <c r="T45" s="165"/>
    </row>
    <row r="46" spans="1:20" s="62" customFormat="1" ht="59.4" customHeight="1" x14ac:dyDescent="0.3">
      <c r="A46" s="29" t="s">
        <v>46</v>
      </c>
      <c r="B46" s="210" t="s">
        <v>349</v>
      </c>
      <c r="C46" s="67">
        <v>0</v>
      </c>
      <c r="D46" s="67">
        <v>0</v>
      </c>
      <c r="E46" s="197">
        <f t="shared" si="58"/>
        <v>0</v>
      </c>
      <c r="F46" s="67">
        <v>0</v>
      </c>
      <c r="G46" s="67">
        <v>0</v>
      </c>
      <c r="H46" s="197">
        <f t="shared" si="59"/>
        <v>0</v>
      </c>
      <c r="I46" s="197">
        <f t="shared" si="60"/>
        <v>0</v>
      </c>
      <c r="J46" s="223" t="s">
        <v>169</v>
      </c>
      <c r="K46" s="223" t="s">
        <v>188</v>
      </c>
      <c r="L46" s="107"/>
      <c r="M46" s="199"/>
      <c r="N46" s="63">
        <v>0</v>
      </c>
      <c r="O46" s="63">
        <v>0</v>
      </c>
      <c r="P46" s="63">
        <v>0</v>
      </c>
      <c r="Q46" s="63">
        <v>0</v>
      </c>
      <c r="R46" s="163">
        <f t="shared" si="0"/>
        <v>0</v>
      </c>
      <c r="S46" s="164" t="str">
        <f t="shared" si="1"/>
        <v>OK</v>
      </c>
      <c r="T46" s="165"/>
    </row>
    <row r="47" spans="1:20" ht="48" x14ac:dyDescent="0.3">
      <c r="A47" s="29" t="s">
        <v>82</v>
      </c>
      <c r="B47" s="210" t="s">
        <v>350</v>
      </c>
      <c r="C47" s="67">
        <v>0</v>
      </c>
      <c r="D47" s="67">
        <v>0</v>
      </c>
      <c r="E47" s="197">
        <f t="shared" si="58"/>
        <v>0</v>
      </c>
      <c r="F47" s="67">
        <v>0</v>
      </c>
      <c r="G47" s="67">
        <v>0</v>
      </c>
      <c r="H47" s="197">
        <f t="shared" si="59"/>
        <v>0</v>
      </c>
      <c r="I47" s="197">
        <f t="shared" si="60"/>
        <v>0</v>
      </c>
      <c r="J47" s="198" t="s">
        <v>169</v>
      </c>
      <c r="K47" s="198" t="s">
        <v>189</v>
      </c>
      <c r="M47" s="199"/>
      <c r="N47" s="42">
        <v>0</v>
      </c>
      <c r="O47" s="42">
        <v>0</v>
      </c>
      <c r="P47" s="42">
        <v>0</v>
      </c>
      <c r="Q47" s="42">
        <v>0</v>
      </c>
      <c r="R47" s="154">
        <f t="shared" si="0"/>
        <v>0</v>
      </c>
      <c r="S47" s="153" t="str">
        <f t="shared" si="1"/>
        <v>OK</v>
      </c>
      <c r="T47" s="155"/>
    </row>
    <row r="48" spans="1:20" ht="67.2" x14ac:dyDescent="0.3">
      <c r="A48" s="29" t="s">
        <v>59</v>
      </c>
      <c r="B48" s="346" t="s">
        <v>351</v>
      </c>
      <c r="C48" s="67">
        <v>0</v>
      </c>
      <c r="D48" s="67">
        <v>0</v>
      </c>
      <c r="E48" s="197">
        <f t="shared" si="58"/>
        <v>0</v>
      </c>
      <c r="F48" s="67">
        <v>0</v>
      </c>
      <c r="G48" s="67">
        <v>0</v>
      </c>
      <c r="H48" s="197">
        <f t="shared" si="59"/>
        <v>0</v>
      </c>
      <c r="I48" s="197">
        <f t="shared" si="60"/>
        <v>0</v>
      </c>
      <c r="J48" s="217" t="s">
        <v>167</v>
      </c>
      <c r="K48" s="217" t="s">
        <v>190</v>
      </c>
      <c r="M48" s="199"/>
      <c r="N48" s="42">
        <v>0</v>
      </c>
      <c r="O48" s="42">
        <v>0</v>
      </c>
      <c r="P48" s="42">
        <v>0</v>
      </c>
      <c r="Q48" s="42">
        <v>0</v>
      </c>
      <c r="R48" s="154">
        <f t="shared" si="0"/>
        <v>0</v>
      </c>
      <c r="S48" s="153" t="str">
        <f t="shared" si="1"/>
        <v>OK</v>
      </c>
      <c r="T48" s="155"/>
    </row>
    <row r="49" spans="1:20" s="155" customFormat="1" ht="97.2" hidden="1" customHeight="1" x14ac:dyDescent="0.3">
      <c r="A49" s="341"/>
      <c r="B49" s="347" t="s">
        <v>256</v>
      </c>
      <c r="C49" s="342">
        <v>0</v>
      </c>
      <c r="D49" s="342">
        <v>0</v>
      </c>
      <c r="E49" s="339"/>
      <c r="F49" s="342">
        <v>0</v>
      </c>
      <c r="G49" s="342">
        <v>0</v>
      </c>
      <c r="H49" s="339">
        <f t="shared" ref="H49" si="61">F49+G49</f>
        <v>0</v>
      </c>
      <c r="I49" s="339">
        <f t="shared" ref="I49" si="62">E49+H49</f>
        <v>0</v>
      </c>
      <c r="J49" s="343" t="s">
        <v>167</v>
      </c>
      <c r="K49" s="343" t="s">
        <v>245</v>
      </c>
      <c r="L49" s="102"/>
      <c r="M49" s="73"/>
      <c r="N49" s="344">
        <v>0</v>
      </c>
      <c r="O49" s="344">
        <v>0</v>
      </c>
      <c r="P49" s="344">
        <v>0</v>
      </c>
      <c r="Q49" s="344">
        <v>0</v>
      </c>
      <c r="R49" s="154">
        <f t="shared" ref="R49" si="63">SUM(N49:Q49)</f>
        <v>0</v>
      </c>
      <c r="S49" s="153" t="str">
        <f t="shared" ref="S49" si="64">IF(R49=I49,"OK","ERROR")</f>
        <v>OK</v>
      </c>
    </row>
    <row r="50" spans="1:20" s="155" customFormat="1" ht="66" hidden="1" customHeight="1" x14ac:dyDescent="0.3">
      <c r="A50" s="345"/>
      <c r="B50" s="348" t="s">
        <v>333</v>
      </c>
      <c r="C50" s="342">
        <v>0</v>
      </c>
      <c r="D50" s="342">
        <v>0</v>
      </c>
      <c r="E50" s="339">
        <f t="shared" si="58"/>
        <v>0</v>
      </c>
      <c r="F50" s="342">
        <v>0</v>
      </c>
      <c r="G50" s="342">
        <v>0</v>
      </c>
      <c r="H50" s="339">
        <f t="shared" si="59"/>
        <v>0</v>
      </c>
      <c r="I50" s="339">
        <f t="shared" si="60"/>
        <v>0</v>
      </c>
      <c r="J50" s="340"/>
      <c r="K50" s="343"/>
      <c r="L50" s="102"/>
      <c r="M50" s="73"/>
      <c r="N50" s="344">
        <v>0</v>
      </c>
      <c r="O50" s="344">
        <v>0</v>
      </c>
      <c r="P50" s="344">
        <v>0</v>
      </c>
      <c r="Q50" s="344">
        <v>0</v>
      </c>
      <c r="R50" s="154">
        <f t="shared" si="0"/>
        <v>0</v>
      </c>
      <c r="S50" s="153" t="str">
        <f>IF(R50=I50,"OK","ERROR")</f>
        <v>OK</v>
      </c>
    </row>
    <row r="51" spans="1:20" ht="36.6" customHeight="1" x14ac:dyDescent="0.3">
      <c r="A51" s="29" t="s">
        <v>83</v>
      </c>
      <c r="B51" s="346" t="s">
        <v>352</v>
      </c>
      <c r="C51" s="67">
        <v>0</v>
      </c>
      <c r="D51" s="67">
        <v>0</v>
      </c>
      <c r="E51" s="197">
        <f t="shared" si="58"/>
        <v>0</v>
      </c>
      <c r="F51" s="67">
        <v>0</v>
      </c>
      <c r="G51" s="67">
        <v>0</v>
      </c>
      <c r="H51" s="197">
        <f t="shared" si="59"/>
        <v>0</v>
      </c>
      <c r="I51" s="197">
        <f t="shared" si="60"/>
        <v>0</v>
      </c>
      <c r="J51" s="217" t="s">
        <v>167</v>
      </c>
      <c r="K51" s="217" t="s">
        <v>200</v>
      </c>
      <c r="M51" s="199"/>
      <c r="N51" s="42">
        <v>0</v>
      </c>
      <c r="O51" s="42">
        <v>0</v>
      </c>
      <c r="P51" s="42">
        <v>0</v>
      </c>
      <c r="Q51" s="42">
        <v>0</v>
      </c>
      <c r="R51" s="154">
        <f t="shared" si="0"/>
        <v>0</v>
      </c>
      <c r="S51" s="153" t="str">
        <f t="shared" si="1"/>
        <v>OK</v>
      </c>
      <c r="T51" s="155"/>
    </row>
    <row r="52" spans="1:20" s="155" customFormat="1" ht="29.4" hidden="1" customHeight="1" x14ac:dyDescent="0.3">
      <c r="A52" s="338"/>
      <c r="B52" s="348" t="s">
        <v>334</v>
      </c>
      <c r="C52" s="342">
        <v>0</v>
      </c>
      <c r="D52" s="342">
        <v>0</v>
      </c>
      <c r="E52" s="339">
        <f t="shared" ref="E52" si="65">C52+D52</f>
        <v>0</v>
      </c>
      <c r="F52" s="342">
        <v>0</v>
      </c>
      <c r="G52" s="342">
        <v>0</v>
      </c>
      <c r="H52" s="339">
        <f t="shared" ref="H52" si="66">F52+G52</f>
        <v>0</v>
      </c>
      <c r="I52" s="339">
        <f t="shared" ref="I52" si="67">E52+H52</f>
        <v>0</v>
      </c>
      <c r="J52" s="340"/>
      <c r="K52" s="340"/>
      <c r="L52" s="102"/>
      <c r="M52" s="73"/>
      <c r="N52" s="344">
        <v>0</v>
      </c>
      <c r="O52" s="344">
        <v>0</v>
      </c>
      <c r="P52" s="344">
        <v>0</v>
      </c>
      <c r="Q52" s="344">
        <v>0</v>
      </c>
      <c r="R52" s="154">
        <f t="shared" ref="R52" si="68">SUM(N52:Q52)</f>
        <v>0</v>
      </c>
      <c r="S52" s="153" t="str">
        <f>IF(R52=I52,"OK","ERROR")</f>
        <v>OK</v>
      </c>
    </row>
    <row r="53" spans="1:20" ht="36.6" customHeight="1" x14ac:dyDescent="0.3">
      <c r="A53" s="29" t="s">
        <v>70</v>
      </c>
      <c r="B53" s="346" t="s">
        <v>353</v>
      </c>
      <c r="C53" s="67">
        <v>0</v>
      </c>
      <c r="D53" s="67">
        <v>0</v>
      </c>
      <c r="E53" s="197">
        <f t="shared" si="58"/>
        <v>0</v>
      </c>
      <c r="F53" s="67">
        <v>0</v>
      </c>
      <c r="G53" s="67">
        <v>0</v>
      </c>
      <c r="H53" s="197">
        <f t="shared" si="59"/>
        <v>0</v>
      </c>
      <c r="I53" s="197">
        <f t="shared" si="60"/>
        <v>0</v>
      </c>
      <c r="J53" s="217" t="s">
        <v>201</v>
      </c>
      <c r="K53" s="217" t="s">
        <v>202</v>
      </c>
      <c r="L53" s="107"/>
      <c r="M53" s="199"/>
      <c r="N53" s="42">
        <v>0</v>
      </c>
      <c r="O53" s="42">
        <v>0</v>
      </c>
      <c r="P53" s="42">
        <v>0</v>
      </c>
      <c r="Q53" s="42">
        <v>0</v>
      </c>
      <c r="R53" s="154">
        <f t="shared" si="0"/>
        <v>0</v>
      </c>
      <c r="S53" s="153" t="str">
        <f t="shared" si="1"/>
        <v>OK</v>
      </c>
      <c r="T53" s="155"/>
    </row>
    <row r="54" spans="1:20" s="155" customFormat="1" ht="43.2" hidden="1" customHeight="1" x14ac:dyDescent="0.3">
      <c r="A54" s="338"/>
      <c r="B54" s="348" t="s">
        <v>331</v>
      </c>
      <c r="C54" s="342">
        <v>0</v>
      </c>
      <c r="D54" s="342">
        <v>0</v>
      </c>
      <c r="E54" s="339">
        <f t="shared" si="58"/>
        <v>0</v>
      </c>
      <c r="F54" s="342">
        <v>0</v>
      </c>
      <c r="G54" s="342">
        <v>0</v>
      </c>
      <c r="H54" s="339">
        <f t="shared" si="59"/>
        <v>0</v>
      </c>
      <c r="I54" s="339">
        <f t="shared" si="60"/>
        <v>0</v>
      </c>
      <c r="J54" s="340"/>
      <c r="K54" s="340"/>
      <c r="L54" s="102"/>
      <c r="M54" s="73"/>
      <c r="N54" s="344">
        <v>0</v>
      </c>
      <c r="O54" s="344"/>
      <c r="P54" s="344"/>
      <c r="Q54" s="344"/>
      <c r="R54" s="154">
        <f t="shared" si="0"/>
        <v>0</v>
      </c>
      <c r="S54" s="153" t="str">
        <f>IF(R54=I54,"OK","ERROR")</f>
        <v>OK</v>
      </c>
    </row>
    <row r="55" spans="1:20" s="26" customFormat="1" ht="22.8" customHeight="1" x14ac:dyDescent="0.3">
      <c r="A55" s="25"/>
      <c r="B55" s="349" t="s">
        <v>9</v>
      </c>
      <c r="C55" s="211">
        <f t="shared" ref="C55:I55" si="69">C44+C46+C47+C48+C51+C53</f>
        <v>0</v>
      </c>
      <c r="D55" s="211">
        <f t="shared" si="69"/>
        <v>0</v>
      </c>
      <c r="E55" s="211">
        <f t="shared" si="69"/>
        <v>0</v>
      </c>
      <c r="F55" s="211">
        <f t="shared" si="69"/>
        <v>0</v>
      </c>
      <c r="G55" s="211">
        <f t="shared" si="69"/>
        <v>0</v>
      </c>
      <c r="H55" s="211">
        <f t="shared" si="69"/>
        <v>0</v>
      </c>
      <c r="I55" s="211">
        <f t="shared" si="69"/>
        <v>0</v>
      </c>
      <c r="J55" s="212"/>
      <c r="K55" s="212"/>
      <c r="L55" s="102"/>
      <c r="M55" s="213"/>
      <c r="N55" s="209">
        <f>N44+N46+N47+N48+N51+N53</f>
        <v>0</v>
      </c>
      <c r="O55" s="209">
        <f>O44+O46+O47+O48+O51+O53</f>
        <v>0</v>
      </c>
      <c r="P55" s="209">
        <f>P44+P46+P47+P48+P51+P53</f>
        <v>0</v>
      </c>
      <c r="Q55" s="209">
        <f>Q44+Q46+Q47+Q48+Q51+Q53</f>
        <v>0</v>
      </c>
      <c r="R55" s="157">
        <f>R44+R46+R47+R48+R51+R53</f>
        <v>0</v>
      </c>
      <c r="S55" s="158" t="str">
        <f t="shared" si="1"/>
        <v>OK</v>
      </c>
      <c r="T55" s="159"/>
    </row>
    <row r="56" spans="1:20" x14ac:dyDescent="0.3">
      <c r="A56" s="22" t="s">
        <v>25</v>
      </c>
      <c r="B56" s="295" t="s">
        <v>26</v>
      </c>
      <c r="C56" s="296"/>
      <c r="D56" s="296"/>
      <c r="E56" s="296"/>
      <c r="F56" s="296"/>
      <c r="G56" s="296"/>
      <c r="H56" s="296"/>
      <c r="I56" s="296"/>
      <c r="J56" s="50"/>
      <c r="K56" s="50"/>
      <c r="M56" s="199"/>
      <c r="N56" s="15"/>
      <c r="O56" s="15"/>
      <c r="P56" s="15"/>
      <c r="Q56" s="15"/>
      <c r="R56" s="154"/>
      <c r="S56" s="153"/>
      <c r="T56" s="155"/>
    </row>
    <row r="57" spans="1:20" ht="15" customHeight="1" x14ac:dyDescent="0.3">
      <c r="A57" s="30" t="s">
        <v>125</v>
      </c>
      <c r="B57" s="196" t="s">
        <v>126</v>
      </c>
      <c r="C57" s="197">
        <f>C58+C59</f>
        <v>0</v>
      </c>
      <c r="D57" s="197">
        <f t="shared" ref="D57:I57" si="70">D58+D59</f>
        <v>0</v>
      </c>
      <c r="E57" s="197">
        <f t="shared" si="70"/>
        <v>0</v>
      </c>
      <c r="F57" s="197">
        <f t="shared" si="70"/>
        <v>0</v>
      </c>
      <c r="G57" s="197">
        <f t="shared" si="70"/>
        <v>0</v>
      </c>
      <c r="H57" s="197">
        <f t="shared" si="70"/>
        <v>0</v>
      </c>
      <c r="I57" s="197">
        <f t="shared" si="70"/>
        <v>0</v>
      </c>
      <c r="J57" s="224"/>
      <c r="K57" s="224"/>
      <c r="M57" s="199"/>
      <c r="N57" s="215">
        <f t="shared" ref="N57:R57" si="71">N58+N59</f>
        <v>0</v>
      </c>
      <c r="O57" s="215">
        <f t="shared" si="71"/>
        <v>0</v>
      </c>
      <c r="P57" s="215">
        <f t="shared" si="71"/>
        <v>0</v>
      </c>
      <c r="Q57" s="215">
        <f t="shared" si="71"/>
        <v>0</v>
      </c>
      <c r="R57" s="162">
        <f t="shared" si="71"/>
        <v>0</v>
      </c>
      <c r="S57" s="153" t="str">
        <f t="shared" si="1"/>
        <v>OK</v>
      </c>
      <c r="T57" s="155"/>
    </row>
    <row r="58" spans="1:20" ht="38.4" x14ac:dyDescent="0.3">
      <c r="A58" s="30"/>
      <c r="B58" s="196" t="s">
        <v>127</v>
      </c>
      <c r="C58" s="67">
        <v>0</v>
      </c>
      <c r="D58" s="67">
        <v>0</v>
      </c>
      <c r="E58" s="197">
        <f>C58+D58</f>
        <v>0</v>
      </c>
      <c r="F58" s="67">
        <v>0</v>
      </c>
      <c r="G58" s="67">
        <v>0</v>
      </c>
      <c r="H58" s="197">
        <f>F58+G58</f>
        <v>0</v>
      </c>
      <c r="I58" s="197">
        <f>E58+H58</f>
        <v>0</v>
      </c>
      <c r="J58" s="225" t="s">
        <v>169</v>
      </c>
      <c r="K58" s="217" t="s">
        <v>198</v>
      </c>
      <c r="M58" s="199"/>
      <c r="N58" s="42">
        <v>0</v>
      </c>
      <c r="O58" s="42">
        <v>0</v>
      </c>
      <c r="P58" s="42">
        <v>0</v>
      </c>
      <c r="Q58" s="42">
        <v>0</v>
      </c>
      <c r="R58" s="154">
        <f t="shared" si="0"/>
        <v>0</v>
      </c>
      <c r="S58" s="153" t="str">
        <f t="shared" si="1"/>
        <v>OK</v>
      </c>
      <c r="T58" s="155"/>
    </row>
    <row r="59" spans="1:20" ht="24.6" customHeight="1" x14ac:dyDescent="0.3">
      <c r="A59" s="30"/>
      <c r="B59" s="196" t="s">
        <v>128</v>
      </c>
      <c r="C59" s="67">
        <v>0</v>
      </c>
      <c r="D59" s="67">
        <v>0</v>
      </c>
      <c r="E59" s="197">
        <f>C59+D59</f>
        <v>0</v>
      </c>
      <c r="F59" s="67">
        <v>0</v>
      </c>
      <c r="G59" s="67">
        <v>0</v>
      </c>
      <c r="H59" s="197">
        <f>F59+G59</f>
        <v>0</v>
      </c>
      <c r="I59" s="197">
        <f>E59+H59</f>
        <v>0</v>
      </c>
      <c r="J59" s="225" t="s">
        <v>169</v>
      </c>
      <c r="K59" s="217" t="s">
        <v>199</v>
      </c>
      <c r="M59" s="199"/>
      <c r="N59" s="42">
        <v>0</v>
      </c>
      <c r="O59" s="42">
        <v>0</v>
      </c>
      <c r="P59" s="42">
        <v>0</v>
      </c>
      <c r="Q59" s="42">
        <v>0</v>
      </c>
      <c r="R59" s="154">
        <f t="shared" si="0"/>
        <v>0</v>
      </c>
      <c r="S59" s="153" t="str">
        <f t="shared" si="1"/>
        <v>OK</v>
      </c>
      <c r="T59" s="155"/>
    </row>
    <row r="60" spans="1:20" ht="24.6" customHeight="1" x14ac:dyDescent="0.3">
      <c r="A60" s="30" t="s">
        <v>129</v>
      </c>
      <c r="B60" s="196" t="s">
        <v>130</v>
      </c>
      <c r="C60" s="197">
        <f>C61+C62+C63+C64+C65</f>
        <v>0</v>
      </c>
      <c r="D60" s="197">
        <f t="shared" ref="D60:I60" si="72">D61+D62+D63+D64+D65</f>
        <v>0</v>
      </c>
      <c r="E60" s="197">
        <f t="shared" si="72"/>
        <v>0</v>
      </c>
      <c r="F60" s="197">
        <f t="shared" si="72"/>
        <v>0</v>
      </c>
      <c r="G60" s="197">
        <f t="shared" si="72"/>
        <v>0</v>
      </c>
      <c r="H60" s="197">
        <f t="shared" si="72"/>
        <v>0</v>
      </c>
      <c r="I60" s="197">
        <f t="shared" si="72"/>
        <v>0</v>
      </c>
      <c r="J60" s="224"/>
      <c r="K60" s="224"/>
      <c r="M60" s="199"/>
      <c r="N60" s="215">
        <f t="shared" ref="N60:R60" si="73">N61+N62+N63+N64+N65</f>
        <v>0</v>
      </c>
      <c r="O60" s="215">
        <f t="shared" si="73"/>
        <v>0</v>
      </c>
      <c r="P60" s="215">
        <f t="shared" si="73"/>
        <v>0</v>
      </c>
      <c r="Q60" s="215">
        <f t="shared" si="73"/>
        <v>0</v>
      </c>
      <c r="R60" s="162">
        <f t="shared" si="73"/>
        <v>0</v>
      </c>
      <c r="S60" s="153" t="str">
        <f t="shared" si="1"/>
        <v>OK</v>
      </c>
      <c r="T60" s="155"/>
    </row>
    <row r="61" spans="1:20" s="62" customFormat="1" ht="40.200000000000003" customHeight="1" x14ac:dyDescent="0.3">
      <c r="A61" s="64"/>
      <c r="B61" s="196" t="s">
        <v>131</v>
      </c>
      <c r="C61" s="67">
        <v>0</v>
      </c>
      <c r="D61" s="67">
        <v>0</v>
      </c>
      <c r="E61" s="197">
        <f t="shared" ref="E61:E67" si="74">C61+D61</f>
        <v>0</v>
      </c>
      <c r="F61" s="67">
        <v>0</v>
      </c>
      <c r="G61" s="67">
        <v>0</v>
      </c>
      <c r="H61" s="197">
        <f t="shared" ref="H61:H67" si="75">F61+G61</f>
        <v>0</v>
      </c>
      <c r="I61" s="197">
        <f t="shared" ref="I61:I67" si="76">E61+H61</f>
        <v>0</v>
      </c>
      <c r="J61" s="225" t="s">
        <v>194</v>
      </c>
      <c r="K61" s="217" t="s">
        <v>131</v>
      </c>
      <c r="L61" s="102"/>
      <c r="M61" s="199"/>
      <c r="N61" s="63">
        <v>0</v>
      </c>
      <c r="O61" s="63">
        <v>0</v>
      </c>
      <c r="P61" s="63">
        <v>0</v>
      </c>
      <c r="Q61" s="63">
        <v>0</v>
      </c>
      <c r="R61" s="163">
        <f t="shared" si="0"/>
        <v>0</v>
      </c>
      <c r="S61" s="164" t="str">
        <f t="shared" si="1"/>
        <v>OK</v>
      </c>
      <c r="T61" s="165"/>
    </row>
    <row r="62" spans="1:20" s="62" customFormat="1" ht="38.4" customHeight="1" x14ac:dyDescent="0.3">
      <c r="A62" s="64"/>
      <c r="B62" s="196" t="s">
        <v>132</v>
      </c>
      <c r="C62" s="67">
        <v>0</v>
      </c>
      <c r="D62" s="67">
        <v>0</v>
      </c>
      <c r="E62" s="197">
        <f t="shared" si="74"/>
        <v>0</v>
      </c>
      <c r="F62" s="67">
        <v>0</v>
      </c>
      <c r="G62" s="67">
        <v>0</v>
      </c>
      <c r="H62" s="197">
        <f t="shared" si="75"/>
        <v>0</v>
      </c>
      <c r="I62" s="197">
        <f t="shared" si="76"/>
        <v>0</v>
      </c>
      <c r="J62" s="225" t="s">
        <v>194</v>
      </c>
      <c r="K62" s="217" t="s">
        <v>195</v>
      </c>
      <c r="L62" s="102"/>
      <c r="M62" s="199"/>
      <c r="N62" s="63">
        <v>0</v>
      </c>
      <c r="O62" s="63">
        <v>0</v>
      </c>
      <c r="P62" s="63">
        <v>0</v>
      </c>
      <c r="Q62" s="63">
        <v>0</v>
      </c>
      <c r="R62" s="163">
        <f t="shared" si="0"/>
        <v>0</v>
      </c>
      <c r="S62" s="164" t="str">
        <f t="shared" si="1"/>
        <v>OK</v>
      </c>
      <c r="T62" s="165"/>
    </row>
    <row r="63" spans="1:20" s="62" customFormat="1" ht="67.2" customHeight="1" x14ac:dyDescent="0.3">
      <c r="A63" s="64"/>
      <c r="B63" s="196" t="s">
        <v>133</v>
      </c>
      <c r="C63" s="67">
        <v>0</v>
      </c>
      <c r="D63" s="67">
        <v>0</v>
      </c>
      <c r="E63" s="197">
        <f t="shared" si="74"/>
        <v>0</v>
      </c>
      <c r="F63" s="67">
        <v>0</v>
      </c>
      <c r="G63" s="67">
        <v>0</v>
      </c>
      <c r="H63" s="197">
        <f t="shared" si="75"/>
        <v>0</v>
      </c>
      <c r="I63" s="197">
        <f t="shared" si="76"/>
        <v>0</v>
      </c>
      <c r="J63" s="225" t="s">
        <v>194</v>
      </c>
      <c r="K63" s="217" t="s">
        <v>133</v>
      </c>
      <c r="L63" s="102"/>
      <c r="M63" s="199"/>
      <c r="N63" s="63">
        <v>0</v>
      </c>
      <c r="O63" s="63">
        <v>0</v>
      </c>
      <c r="P63" s="63">
        <v>0</v>
      </c>
      <c r="Q63" s="63">
        <v>0</v>
      </c>
      <c r="R63" s="163">
        <f t="shared" si="0"/>
        <v>0</v>
      </c>
      <c r="S63" s="164" t="str">
        <f t="shared" si="1"/>
        <v>OK</v>
      </c>
      <c r="T63" s="165"/>
    </row>
    <row r="64" spans="1:20" s="62" customFormat="1" ht="28.8" x14ac:dyDescent="0.3">
      <c r="A64" s="64"/>
      <c r="B64" s="196" t="s">
        <v>134</v>
      </c>
      <c r="C64" s="67">
        <v>0</v>
      </c>
      <c r="D64" s="67">
        <v>0</v>
      </c>
      <c r="E64" s="197">
        <f t="shared" si="74"/>
        <v>0</v>
      </c>
      <c r="F64" s="67">
        <v>0</v>
      </c>
      <c r="G64" s="67">
        <v>0</v>
      </c>
      <c r="H64" s="197">
        <f t="shared" si="75"/>
        <v>0</v>
      </c>
      <c r="I64" s="197">
        <f t="shared" si="76"/>
        <v>0</v>
      </c>
      <c r="J64" s="225" t="s">
        <v>194</v>
      </c>
      <c r="K64" s="217" t="s">
        <v>196</v>
      </c>
      <c r="L64" s="102"/>
      <c r="M64" s="199"/>
      <c r="N64" s="63">
        <v>0</v>
      </c>
      <c r="O64" s="63">
        <v>0</v>
      </c>
      <c r="P64" s="63">
        <v>0</v>
      </c>
      <c r="Q64" s="63">
        <v>0</v>
      </c>
      <c r="R64" s="163">
        <f t="shared" si="0"/>
        <v>0</v>
      </c>
      <c r="S64" s="164" t="str">
        <f t="shared" si="1"/>
        <v>OK</v>
      </c>
      <c r="T64" s="165"/>
    </row>
    <row r="65" spans="1:20" s="62" customFormat="1" ht="49.95" customHeight="1" x14ac:dyDescent="0.3">
      <c r="A65" s="64"/>
      <c r="B65" s="196" t="s">
        <v>135</v>
      </c>
      <c r="C65" s="67">
        <v>0</v>
      </c>
      <c r="D65" s="67">
        <v>0</v>
      </c>
      <c r="E65" s="197">
        <f t="shared" si="74"/>
        <v>0</v>
      </c>
      <c r="F65" s="67">
        <v>0</v>
      </c>
      <c r="G65" s="67">
        <v>0</v>
      </c>
      <c r="H65" s="197">
        <f t="shared" si="75"/>
        <v>0</v>
      </c>
      <c r="I65" s="197">
        <f t="shared" si="76"/>
        <v>0</v>
      </c>
      <c r="J65" s="225" t="s">
        <v>194</v>
      </c>
      <c r="K65" s="217" t="s">
        <v>197</v>
      </c>
      <c r="L65" s="102"/>
      <c r="M65" s="199"/>
      <c r="N65" s="63">
        <v>0</v>
      </c>
      <c r="O65" s="63">
        <v>0</v>
      </c>
      <c r="P65" s="63">
        <v>0</v>
      </c>
      <c r="Q65" s="63">
        <v>0</v>
      </c>
      <c r="R65" s="163">
        <f t="shared" si="0"/>
        <v>0</v>
      </c>
      <c r="S65" s="164" t="str">
        <f t="shared" si="1"/>
        <v>OK</v>
      </c>
      <c r="T65" s="165"/>
    </row>
    <row r="66" spans="1:20" ht="75.599999999999994" customHeight="1" x14ac:dyDescent="0.3">
      <c r="A66" s="30" t="s">
        <v>136</v>
      </c>
      <c r="B66" s="196" t="s">
        <v>420</v>
      </c>
      <c r="C66" s="67">
        <v>0</v>
      </c>
      <c r="D66" s="67">
        <v>0</v>
      </c>
      <c r="E66" s="197">
        <f t="shared" si="74"/>
        <v>0</v>
      </c>
      <c r="F66" s="67">
        <v>0</v>
      </c>
      <c r="G66" s="67">
        <v>0</v>
      </c>
      <c r="H66" s="197">
        <f t="shared" si="75"/>
        <v>0</v>
      </c>
      <c r="I66" s="197">
        <f t="shared" si="76"/>
        <v>0</v>
      </c>
      <c r="J66" s="225" t="s">
        <v>169</v>
      </c>
      <c r="K66" s="217" t="s">
        <v>193</v>
      </c>
      <c r="L66" s="102" t="str">
        <f>IF(E66&gt;SUM(E7+E9+E12+E55)*Instructiuni!F13,"!!! Atentie prag","")</f>
        <v/>
      </c>
      <c r="M66" s="199"/>
      <c r="N66" s="42">
        <v>0</v>
      </c>
      <c r="O66" s="42">
        <v>0</v>
      </c>
      <c r="P66" s="42">
        <v>0</v>
      </c>
      <c r="Q66" s="42">
        <v>0</v>
      </c>
      <c r="R66" s="154">
        <f t="shared" si="0"/>
        <v>0</v>
      </c>
      <c r="S66" s="153" t="str">
        <f t="shared" si="1"/>
        <v>OK</v>
      </c>
      <c r="T66" s="155"/>
    </row>
    <row r="67" spans="1:20" s="62" customFormat="1" ht="28.8" x14ac:dyDescent="0.3">
      <c r="A67" s="64" t="s">
        <v>137</v>
      </c>
      <c r="B67" s="196" t="s">
        <v>138</v>
      </c>
      <c r="C67" s="67">
        <v>0</v>
      </c>
      <c r="D67" s="67">
        <v>0</v>
      </c>
      <c r="E67" s="197">
        <f t="shared" si="74"/>
        <v>0</v>
      </c>
      <c r="F67" s="67">
        <v>0</v>
      </c>
      <c r="G67" s="67">
        <v>0</v>
      </c>
      <c r="H67" s="197">
        <f t="shared" si="75"/>
        <v>0</v>
      </c>
      <c r="I67" s="197">
        <f t="shared" si="76"/>
        <v>0</v>
      </c>
      <c r="J67" s="217" t="s">
        <v>208</v>
      </c>
      <c r="K67" s="217" t="s">
        <v>347</v>
      </c>
      <c r="L67" s="102"/>
      <c r="M67" s="199"/>
      <c r="N67" s="63">
        <v>0</v>
      </c>
      <c r="O67" s="63">
        <v>0</v>
      </c>
      <c r="P67" s="63">
        <v>0</v>
      </c>
      <c r="Q67" s="63">
        <v>0</v>
      </c>
      <c r="R67" s="163">
        <f t="shared" si="0"/>
        <v>0</v>
      </c>
      <c r="S67" s="164" t="str">
        <f t="shared" si="1"/>
        <v>OK</v>
      </c>
      <c r="T67" s="165"/>
    </row>
    <row r="68" spans="1:20" s="26" customFormat="1" x14ac:dyDescent="0.3">
      <c r="A68" s="25"/>
      <c r="B68" s="205" t="s">
        <v>19</v>
      </c>
      <c r="C68" s="211">
        <f>C67+C66+C60+C57</f>
        <v>0</v>
      </c>
      <c r="D68" s="211">
        <f t="shared" ref="D68:I68" si="77">D67+D66+D60+D57</f>
        <v>0</v>
      </c>
      <c r="E68" s="211">
        <f t="shared" si="77"/>
        <v>0</v>
      </c>
      <c r="F68" s="211">
        <f t="shared" si="77"/>
        <v>0</v>
      </c>
      <c r="G68" s="211">
        <f t="shared" si="77"/>
        <v>0</v>
      </c>
      <c r="H68" s="211">
        <f t="shared" si="77"/>
        <v>0</v>
      </c>
      <c r="I68" s="211">
        <f t="shared" si="77"/>
        <v>0</v>
      </c>
      <c r="J68" s="226"/>
      <c r="K68" s="227"/>
      <c r="L68" s="106"/>
      <c r="M68" s="213"/>
      <c r="N68" s="209">
        <f t="shared" ref="N68:R68" si="78">N67+N66+N60+N57</f>
        <v>0</v>
      </c>
      <c r="O68" s="209">
        <f t="shared" si="78"/>
        <v>0</v>
      </c>
      <c r="P68" s="209">
        <f t="shared" si="78"/>
        <v>0</v>
      </c>
      <c r="Q68" s="209">
        <f t="shared" si="78"/>
        <v>0</v>
      </c>
      <c r="R68" s="157">
        <f t="shared" si="78"/>
        <v>0</v>
      </c>
      <c r="S68" s="158" t="str">
        <f t="shared" si="1"/>
        <v>OK</v>
      </c>
      <c r="T68" s="159"/>
    </row>
    <row r="69" spans="1:20" x14ac:dyDescent="0.3">
      <c r="A69" s="22" t="s">
        <v>27</v>
      </c>
      <c r="B69" s="295" t="s">
        <v>139</v>
      </c>
      <c r="C69" s="295"/>
      <c r="D69" s="295"/>
      <c r="E69" s="295"/>
      <c r="F69" s="295"/>
      <c r="G69" s="295"/>
      <c r="H69" s="295"/>
      <c r="I69" s="295"/>
      <c r="J69" s="228"/>
      <c r="K69" s="201"/>
      <c r="M69" s="199"/>
      <c r="N69" s="15"/>
      <c r="O69" s="15"/>
      <c r="P69" s="15"/>
      <c r="Q69" s="15"/>
      <c r="R69" s="154"/>
      <c r="S69" s="153"/>
      <c r="T69" s="155"/>
    </row>
    <row r="70" spans="1:20" ht="28.8" x14ac:dyDescent="0.3">
      <c r="A70" s="27" t="s">
        <v>54</v>
      </c>
      <c r="B70" s="203" t="s">
        <v>85</v>
      </c>
      <c r="C70" s="67">
        <v>0</v>
      </c>
      <c r="D70" s="67">
        <v>0</v>
      </c>
      <c r="E70" s="197">
        <f>C70+D70</f>
        <v>0</v>
      </c>
      <c r="F70" s="67">
        <v>0</v>
      </c>
      <c r="G70" s="67">
        <v>0</v>
      </c>
      <c r="H70" s="197">
        <f>F70+G70</f>
        <v>0</v>
      </c>
      <c r="I70" s="197">
        <f>E70+H70</f>
        <v>0</v>
      </c>
      <c r="J70" s="217" t="s">
        <v>169</v>
      </c>
      <c r="K70" s="217" t="s">
        <v>191</v>
      </c>
      <c r="M70" s="199"/>
      <c r="N70" s="42">
        <v>0</v>
      </c>
      <c r="O70" s="42">
        <v>0</v>
      </c>
      <c r="P70" s="42">
        <v>0</v>
      </c>
      <c r="Q70" s="42">
        <v>0</v>
      </c>
      <c r="R70" s="154">
        <f t="shared" si="0"/>
        <v>0</v>
      </c>
      <c r="S70" s="153" t="str">
        <f t="shared" si="1"/>
        <v>OK</v>
      </c>
      <c r="T70" s="155"/>
    </row>
    <row r="71" spans="1:20" ht="19.2" x14ac:dyDescent="0.3">
      <c r="A71" s="27" t="s">
        <v>48</v>
      </c>
      <c r="B71" s="203" t="s">
        <v>86</v>
      </c>
      <c r="C71" s="67">
        <v>0</v>
      </c>
      <c r="D71" s="67">
        <v>0</v>
      </c>
      <c r="E71" s="197">
        <f>C71+D71</f>
        <v>0</v>
      </c>
      <c r="F71" s="67">
        <v>0</v>
      </c>
      <c r="G71" s="67">
        <v>0</v>
      </c>
      <c r="H71" s="197">
        <f>F71+G71</f>
        <v>0</v>
      </c>
      <c r="I71" s="197">
        <f>E71+H71</f>
        <v>0</v>
      </c>
      <c r="J71" s="217" t="s">
        <v>169</v>
      </c>
      <c r="K71" s="217" t="s">
        <v>192</v>
      </c>
      <c r="M71" s="199"/>
      <c r="N71" s="42">
        <v>0</v>
      </c>
      <c r="O71" s="42">
        <v>0</v>
      </c>
      <c r="P71" s="42">
        <v>0</v>
      </c>
      <c r="Q71" s="42">
        <v>0</v>
      </c>
      <c r="R71" s="154">
        <f t="shared" si="0"/>
        <v>0</v>
      </c>
      <c r="S71" s="153" t="str">
        <f t="shared" si="1"/>
        <v>OK</v>
      </c>
      <c r="T71" s="155"/>
    </row>
    <row r="72" spans="1:20" s="26" customFormat="1" x14ac:dyDescent="0.3">
      <c r="A72" s="28"/>
      <c r="B72" s="205" t="s">
        <v>20</v>
      </c>
      <c r="C72" s="211">
        <f>SUM(C70:C71)</f>
        <v>0</v>
      </c>
      <c r="D72" s="211">
        <f t="shared" ref="D72:I72" si="79">SUM(D70:D71)</f>
        <v>0</v>
      </c>
      <c r="E72" s="211">
        <f t="shared" si="79"/>
        <v>0</v>
      </c>
      <c r="F72" s="211">
        <f t="shared" si="79"/>
        <v>0</v>
      </c>
      <c r="G72" s="211">
        <f t="shared" si="79"/>
        <v>0</v>
      </c>
      <c r="H72" s="211">
        <f t="shared" si="79"/>
        <v>0</v>
      </c>
      <c r="I72" s="211">
        <f t="shared" si="79"/>
        <v>0</v>
      </c>
      <c r="J72" s="212"/>
      <c r="K72" s="212"/>
      <c r="L72" s="106"/>
      <c r="M72" s="213"/>
      <c r="N72" s="209">
        <f t="shared" ref="N72:R72" si="80">SUM(N70:N71)</f>
        <v>0</v>
      </c>
      <c r="O72" s="209">
        <f t="shared" si="80"/>
        <v>0</v>
      </c>
      <c r="P72" s="209">
        <f t="shared" si="80"/>
        <v>0</v>
      </c>
      <c r="Q72" s="209">
        <f t="shared" si="80"/>
        <v>0</v>
      </c>
      <c r="R72" s="157">
        <f t="shared" si="80"/>
        <v>0</v>
      </c>
      <c r="S72" s="158" t="str">
        <f t="shared" si="1"/>
        <v>OK</v>
      </c>
      <c r="T72" s="159"/>
    </row>
    <row r="73" spans="1:20" x14ac:dyDescent="0.3">
      <c r="A73" s="22" t="s">
        <v>62</v>
      </c>
      <c r="B73" s="295" t="s">
        <v>406</v>
      </c>
      <c r="C73" s="295"/>
      <c r="D73" s="295"/>
      <c r="E73" s="295"/>
      <c r="F73" s="295"/>
      <c r="G73" s="295"/>
      <c r="H73" s="295"/>
      <c r="I73" s="295"/>
      <c r="J73" s="228"/>
      <c r="K73" s="201"/>
      <c r="M73" s="199"/>
      <c r="N73" s="15"/>
      <c r="O73" s="15"/>
      <c r="P73" s="15"/>
      <c r="Q73" s="15"/>
      <c r="R73" s="154"/>
      <c r="S73" s="153"/>
      <c r="T73" s="155"/>
    </row>
    <row r="74" spans="1:20" ht="58.8" customHeight="1" x14ac:dyDescent="0.3">
      <c r="A74" s="27" t="s">
        <v>63</v>
      </c>
      <c r="B74" s="229" t="s">
        <v>400</v>
      </c>
      <c r="C74" s="67">
        <v>0</v>
      </c>
      <c r="D74" s="67">
        <v>0</v>
      </c>
      <c r="E74" s="197">
        <f>C74+D74</f>
        <v>0</v>
      </c>
      <c r="F74" s="67">
        <v>0</v>
      </c>
      <c r="G74" s="67">
        <v>0</v>
      </c>
      <c r="H74" s="197">
        <f>F74+G74</f>
        <v>0</v>
      </c>
      <c r="I74" s="197">
        <f>E74+H74</f>
        <v>0</v>
      </c>
      <c r="J74" s="217" t="s">
        <v>383</v>
      </c>
      <c r="K74" s="217" t="s">
        <v>384</v>
      </c>
      <c r="L74" s="108" t="str">
        <f>IF(E74&gt;SUM(E7+E8+E9+E13+E15+E19+E20+E22+E30+E36+E55+E58)*15%,"!!! Atentie prag","")</f>
        <v/>
      </c>
      <c r="M74" s="199"/>
      <c r="N74" s="42">
        <v>0</v>
      </c>
      <c r="O74" s="42">
        <v>0</v>
      </c>
      <c r="P74" s="42">
        <v>0</v>
      </c>
      <c r="Q74" s="42">
        <v>0</v>
      </c>
      <c r="R74" s="154">
        <f t="shared" ref="R74:R75" si="81">SUM(N74:Q74)</f>
        <v>0</v>
      </c>
      <c r="S74" s="153" t="str">
        <f t="shared" ref="S74:S76" si="82">IF(R74=I74,"OK","ERROR")</f>
        <v>OK</v>
      </c>
      <c r="T74" s="155"/>
    </row>
    <row r="75" spans="1:20" ht="64.8" x14ac:dyDescent="0.3">
      <c r="A75" s="27" t="s">
        <v>394</v>
      </c>
      <c r="B75" s="229" t="s">
        <v>401</v>
      </c>
      <c r="C75" s="67">
        <v>0</v>
      </c>
      <c r="D75" s="67">
        <v>0</v>
      </c>
      <c r="E75" s="197">
        <f>C75+D75</f>
        <v>0</v>
      </c>
      <c r="F75" s="67">
        <v>0</v>
      </c>
      <c r="G75" s="67">
        <v>0</v>
      </c>
      <c r="H75" s="197">
        <f>F75+G75</f>
        <v>0</v>
      </c>
      <c r="I75" s="197">
        <f>E75+H75</f>
        <v>0</v>
      </c>
      <c r="J75" s="217" t="s">
        <v>387</v>
      </c>
      <c r="K75" s="217" t="s">
        <v>388</v>
      </c>
      <c r="L75" s="108" t="str">
        <f>IF(E75&gt;SUM(E7+E8+E9+E13+E15+E19+E20+E22+E30+E36+E55+E58)*5%,"!!! Atentie prag","")</f>
        <v/>
      </c>
      <c r="M75" s="199"/>
      <c r="N75" s="42">
        <v>0</v>
      </c>
      <c r="O75" s="42">
        <v>0</v>
      </c>
      <c r="P75" s="42">
        <v>0</v>
      </c>
      <c r="Q75" s="42">
        <v>0</v>
      </c>
      <c r="R75" s="154">
        <f t="shared" si="81"/>
        <v>0</v>
      </c>
      <c r="S75" s="153" t="str">
        <f t="shared" si="82"/>
        <v>OK</v>
      </c>
      <c r="T75" s="155"/>
    </row>
    <row r="76" spans="1:20" s="26" customFormat="1" x14ac:dyDescent="0.3">
      <c r="A76" s="28"/>
      <c r="B76" s="205" t="s">
        <v>61</v>
      </c>
      <c r="C76" s="211">
        <f>SUM(C74:C75)</f>
        <v>0</v>
      </c>
      <c r="D76" s="211">
        <f t="shared" ref="D76:I76" si="83">SUM(D74:D75)</f>
        <v>0</v>
      </c>
      <c r="E76" s="211">
        <f t="shared" si="83"/>
        <v>0</v>
      </c>
      <c r="F76" s="211">
        <f t="shared" si="83"/>
        <v>0</v>
      </c>
      <c r="G76" s="211">
        <f t="shared" si="83"/>
        <v>0</v>
      </c>
      <c r="H76" s="211">
        <f t="shared" si="83"/>
        <v>0</v>
      </c>
      <c r="I76" s="211">
        <f t="shared" si="83"/>
        <v>0</v>
      </c>
      <c r="J76" s="212"/>
      <c r="K76" s="212"/>
      <c r="L76" s="106"/>
      <c r="M76" s="213"/>
      <c r="N76" s="211">
        <f t="shared" ref="N76" si="84">SUM(N74:N75)</f>
        <v>0</v>
      </c>
      <c r="O76" s="211">
        <f t="shared" ref="O76" si="85">SUM(O74:O75)</f>
        <v>0</v>
      </c>
      <c r="P76" s="211">
        <f t="shared" ref="P76" si="86">SUM(P74:P75)</f>
        <v>0</v>
      </c>
      <c r="Q76" s="211">
        <f t="shared" ref="Q76" si="87">SUM(Q74:Q75)</f>
        <v>0</v>
      </c>
      <c r="R76" s="160">
        <f t="shared" ref="R76" si="88">SUM(R74:R75)</f>
        <v>0</v>
      </c>
      <c r="S76" s="158" t="str">
        <f t="shared" si="82"/>
        <v>OK</v>
      </c>
      <c r="T76" s="159"/>
    </row>
    <row r="77" spans="1:20" s="26" customFormat="1" ht="22.95" customHeight="1" x14ac:dyDescent="0.3">
      <c r="A77" s="55"/>
      <c r="B77" s="230" t="s">
        <v>141</v>
      </c>
      <c r="C77" s="231">
        <f>C72+C68+C55+C42+C13+C10+C76</f>
        <v>0</v>
      </c>
      <c r="D77" s="231">
        <f t="shared" ref="D77:I77" si="89">D72+D68+D55+D42+D13+D10+D76</f>
        <v>0</v>
      </c>
      <c r="E77" s="231">
        <f t="shared" si="89"/>
        <v>0</v>
      </c>
      <c r="F77" s="231">
        <f t="shared" si="89"/>
        <v>0</v>
      </c>
      <c r="G77" s="231">
        <f t="shared" si="89"/>
        <v>0</v>
      </c>
      <c r="H77" s="231">
        <f t="shared" si="89"/>
        <v>0</v>
      </c>
      <c r="I77" s="231">
        <f t="shared" si="89"/>
        <v>0</v>
      </c>
      <c r="J77" s="232"/>
      <c r="K77" s="232"/>
      <c r="L77" s="106"/>
      <c r="M77" s="213"/>
      <c r="N77" s="231">
        <f>N72+N68+N55+N42+N13+N10+N76</f>
        <v>0</v>
      </c>
      <c r="O77" s="231">
        <f t="shared" ref="O77" si="90">O72+O68+O55+O42+O13+O10+O76</f>
        <v>0</v>
      </c>
      <c r="P77" s="231">
        <f t="shared" ref="P77" si="91">P72+P68+P55+P42+P13+P10+P76</f>
        <v>0</v>
      </c>
      <c r="Q77" s="231">
        <f t="shared" ref="Q77" si="92">Q72+Q68+Q55+Q42+Q13+Q10+Q76</f>
        <v>0</v>
      </c>
      <c r="R77" s="168">
        <f t="shared" ref="R77" si="93">R72+R68+R55+R42+R13+R10+R76</f>
        <v>0</v>
      </c>
      <c r="S77" s="158" t="str">
        <f t="shared" si="1"/>
        <v>OK</v>
      </c>
      <c r="T77" s="159"/>
    </row>
    <row r="78" spans="1:20" s="26" customFormat="1" ht="26.4" customHeight="1" x14ac:dyDescent="0.3">
      <c r="A78" s="28"/>
      <c r="B78" s="205" t="s">
        <v>140</v>
      </c>
      <c r="C78" s="211">
        <f>C7+C8+C9+C12+C44+C46+C58</f>
        <v>0</v>
      </c>
      <c r="D78" s="211">
        <f t="shared" ref="D78:I78" si="94">D7+D8+D9+D12+D44+D46+D58</f>
        <v>0</v>
      </c>
      <c r="E78" s="211">
        <f t="shared" si="94"/>
        <v>0</v>
      </c>
      <c r="F78" s="211">
        <f t="shared" si="94"/>
        <v>0</v>
      </c>
      <c r="G78" s="211">
        <f t="shared" si="94"/>
        <v>0</v>
      </c>
      <c r="H78" s="211">
        <f t="shared" si="94"/>
        <v>0</v>
      </c>
      <c r="I78" s="211">
        <f t="shared" si="94"/>
        <v>0</v>
      </c>
      <c r="J78" s="212"/>
      <c r="K78" s="212"/>
      <c r="L78" s="106"/>
      <c r="M78" s="213"/>
      <c r="N78" s="211">
        <f t="shared" ref="N78:R78" si="95">N7+N8+N9+N12+N44+N46+N58</f>
        <v>0</v>
      </c>
      <c r="O78" s="211">
        <f t="shared" si="95"/>
        <v>0</v>
      </c>
      <c r="P78" s="211">
        <f t="shared" si="95"/>
        <v>0</v>
      </c>
      <c r="Q78" s="211">
        <f t="shared" si="95"/>
        <v>0</v>
      </c>
      <c r="R78" s="160">
        <f t="shared" si="95"/>
        <v>0</v>
      </c>
      <c r="S78" s="158" t="str">
        <f t="shared" si="1"/>
        <v>OK</v>
      </c>
      <c r="T78" s="159"/>
    </row>
    <row r="79" spans="1:20" s="32" customFormat="1" x14ac:dyDescent="0.3">
      <c r="A79" s="31" t="s">
        <v>395</v>
      </c>
      <c r="B79" s="295" t="s">
        <v>160</v>
      </c>
      <c r="C79" s="296"/>
      <c r="D79" s="296"/>
      <c r="E79" s="296"/>
      <c r="F79" s="296"/>
      <c r="G79" s="296"/>
      <c r="H79" s="296"/>
      <c r="I79" s="296"/>
      <c r="J79" s="233"/>
      <c r="K79" s="233"/>
      <c r="L79" s="104"/>
      <c r="M79" s="204"/>
      <c r="N79" s="15"/>
      <c r="O79" s="15"/>
      <c r="P79" s="15"/>
      <c r="Q79" s="15"/>
      <c r="R79" s="154"/>
      <c r="S79" s="153"/>
      <c r="T79" s="169"/>
    </row>
    <row r="80" spans="1:20" s="65" customFormat="1" ht="68.400000000000006" customHeight="1" x14ac:dyDescent="0.3">
      <c r="A80" s="31" t="s">
        <v>396</v>
      </c>
      <c r="B80" s="196" t="s">
        <v>342</v>
      </c>
      <c r="C80" s="67">
        <v>0</v>
      </c>
      <c r="D80" s="67">
        <v>0</v>
      </c>
      <c r="E80" s="197">
        <f>C80+D80</f>
        <v>0</v>
      </c>
      <c r="F80" s="67">
        <v>0</v>
      </c>
      <c r="G80" s="67">
        <v>0</v>
      </c>
      <c r="H80" s="197">
        <f>F80+G80</f>
        <v>0</v>
      </c>
      <c r="I80" s="197">
        <f>E80+H80</f>
        <v>0</v>
      </c>
      <c r="J80" s="217" t="s">
        <v>208</v>
      </c>
      <c r="K80" s="217" t="s">
        <v>347</v>
      </c>
      <c r="L80" s="109" t="str">
        <f>IF(SUM(E84+E35+E34+E33+E32+E29+E67)&gt;SUM(Instructiuni!B63*Instructiuni!F20),"!!! Atentie prag total rata forfetara","")</f>
        <v/>
      </c>
      <c r="M80" s="234"/>
      <c r="N80" s="63">
        <v>0</v>
      </c>
      <c r="O80" s="63">
        <v>0</v>
      </c>
      <c r="P80" s="63">
        <v>0</v>
      </c>
      <c r="Q80" s="63">
        <v>0</v>
      </c>
      <c r="R80" s="163">
        <f t="shared" si="0"/>
        <v>0</v>
      </c>
      <c r="S80" s="164" t="str">
        <f>IF(R80=I80,"OK","ERROR")</f>
        <v>OK</v>
      </c>
      <c r="T80" s="170"/>
    </row>
    <row r="81" spans="1:20" s="32" customFormat="1" ht="72" x14ac:dyDescent="0.3">
      <c r="A81" s="31" t="s">
        <v>397</v>
      </c>
      <c r="B81" s="196" t="s">
        <v>343</v>
      </c>
      <c r="C81" s="67">
        <v>0</v>
      </c>
      <c r="D81" s="67">
        <v>0</v>
      </c>
      <c r="E81" s="197">
        <f t="shared" ref="E81:E82" si="96">C81+D81</f>
        <v>0</v>
      </c>
      <c r="F81" s="67">
        <v>0</v>
      </c>
      <c r="G81" s="67">
        <v>0</v>
      </c>
      <c r="H81" s="197">
        <f t="shared" ref="H81:H82" si="97">F81+G81</f>
        <v>0</v>
      </c>
      <c r="I81" s="197">
        <f t="shared" ref="I81:I82" si="98">E81+H81</f>
        <v>0</v>
      </c>
      <c r="J81" s="217" t="s">
        <v>208</v>
      </c>
      <c r="K81" s="217" t="s">
        <v>347</v>
      </c>
      <c r="L81" s="104"/>
      <c r="M81" s="204"/>
      <c r="N81" s="63">
        <v>0</v>
      </c>
      <c r="O81" s="63">
        <v>0</v>
      </c>
      <c r="P81" s="63">
        <v>0</v>
      </c>
      <c r="Q81" s="63">
        <v>0</v>
      </c>
      <c r="R81" s="154">
        <f t="shared" ref="R81:R83" si="99">SUM(N81:Q81)</f>
        <v>0</v>
      </c>
      <c r="S81" s="153" t="str">
        <f>IF(R81=I81,"OK","ERROR")</f>
        <v>OK</v>
      </c>
      <c r="T81" s="169"/>
    </row>
    <row r="82" spans="1:20" s="32" customFormat="1" ht="118.95" customHeight="1" x14ac:dyDescent="0.3">
      <c r="A82" s="31" t="s">
        <v>398</v>
      </c>
      <c r="B82" s="196" t="s">
        <v>344</v>
      </c>
      <c r="C82" s="67">
        <v>0</v>
      </c>
      <c r="D82" s="67">
        <v>0</v>
      </c>
      <c r="E82" s="197">
        <f t="shared" si="96"/>
        <v>0</v>
      </c>
      <c r="F82" s="67">
        <v>0</v>
      </c>
      <c r="G82" s="67">
        <v>0</v>
      </c>
      <c r="H82" s="197">
        <f t="shared" si="97"/>
        <v>0</v>
      </c>
      <c r="I82" s="197">
        <f t="shared" si="98"/>
        <v>0</v>
      </c>
      <c r="J82" s="217" t="s">
        <v>208</v>
      </c>
      <c r="K82" s="217" t="s">
        <v>347</v>
      </c>
      <c r="L82" s="104"/>
      <c r="M82" s="204"/>
      <c r="N82" s="63">
        <v>0</v>
      </c>
      <c r="O82" s="63">
        <v>0</v>
      </c>
      <c r="P82" s="63">
        <v>0</v>
      </c>
      <c r="Q82" s="63">
        <v>0</v>
      </c>
      <c r="R82" s="154">
        <f t="shared" si="99"/>
        <v>0</v>
      </c>
      <c r="S82" s="153" t="str">
        <f>IF(R82=I82,"OK","ERROR")</f>
        <v>OK</v>
      </c>
      <c r="T82" s="169"/>
    </row>
    <row r="83" spans="1:20" s="32" customFormat="1" ht="18.600000000000001" hidden="1" customHeight="1" x14ac:dyDescent="0.3">
      <c r="A83" s="31" t="s">
        <v>91</v>
      </c>
      <c r="B83" s="6"/>
      <c r="C83" s="67">
        <v>0</v>
      </c>
      <c r="D83" s="67">
        <v>0</v>
      </c>
      <c r="E83" s="197"/>
      <c r="F83" s="67"/>
      <c r="G83" s="67"/>
      <c r="H83" s="197"/>
      <c r="I83" s="197"/>
      <c r="J83" s="233"/>
      <c r="K83" s="233"/>
      <c r="L83" s="104"/>
      <c r="M83" s="204"/>
      <c r="N83" s="42">
        <v>0</v>
      </c>
      <c r="O83" s="42">
        <v>0</v>
      </c>
      <c r="P83" s="42">
        <v>0</v>
      </c>
      <c r="Q83" s="42">
        <v>0</v>
      </c>
      <c r="R83" s="154">
        <f t="shared" si="99"/>
        <v>0</v>
      </c>
      <c r="S83" s="153" t="str">
        <f>IF(R83=I83,"OK","ERROR")</f>
        <v>OK</v>
      </c>
      <c r="T83" s="169"/>
    </row>
    <row r="84" spans="1:20" s="26" customFormat="1" x14ac:dyDescent="0.3">
      <c r="A84" s="25"/>
      <c r="B84" s="205" t="s">
        <v>399</v>
      </c>
      <c r="C84" s="211">
        <f t="shared" ref="C84:I84" si="100">SUM( C80:C83)</f>
        <v>0</v>
      </c>
      <c r="D84" s="211">
        <f t="shared" si="100"/>
        <v>0</v>
      </c>
      <c r="E84" s="211">
        <f t="shared" si="100"/>
        <v>0</v>
      </c>
      <c r="F84" s="211">
        <f t="shared" si="100"/>
        <v>0</v>
      </c>
      <c r="G84" s="211">
        <f t="shared" si="100"/>
        <v>0</v>
      </c>
      <c r="H84" s="211">
        <f t="shared" si="100"/>
        <v>0</v>
      </c>
      <c r="I84" s="211">
        <f t="shared" si="100"/>
        <v>0</v>
      </c>
      <c r="J84" s="212"/>
      <c r="K84" s="212"/>
      <c r="L84" s="106"/>
      <c r="M84" s="213"/>
      <c r="N84" s="235">
        <f>SUM(N80:N83)</f>
        <v>0</v>
      </c>
      <c r="O84" s="235">
        <f t="shared" ref="O84:R84" si="101">SUM(O80:O83)</f>
        <v>0</v>
      </c>
      <c r="P84" s="235">
        <f t="shared" si="101"/>
        <v>0</v>
      </c>
      <c r="Q84" s="235">
        <f t="shared" si="101"/>
        <v>0</v>
      </c>
      <c r="R84" s="171">
        <f t="shared" si="101"/>
        <v>0</v>
      </c>
      <c r="S84" s="158" t="str">
        <f>IF(R84=I84,"OK","ERROR")</f>
        <v>OK</v>
      </c>
      <c r="T84" s="159"/>
    </row>
    <row r="85" spans="1:20" s="33" customFormat="1" ht="4.2" customHeight="1" x14ac:dyDescent="0.3">
      <c r="A85" s="27"/>
      <c r="B85" s="236"/>
      <c r="C85" s="237"/>
      <c r="D85" s="237"/>
      <c r="E85" s="237"/>
      <c r="F85" s="237"/>
      <c r="G85" s="237"/>
      <c r="H85" s="237"/>
      <c r="I85" s="237"/>
      <c r="J85" s="238"/>
      <c r="K85" s="239"/>
      <c r="L85" s="110"/>
      <c r="M85" s="240"/>
      <c r="N85" s="241"/>
      <c r="O85" s="15"/>
      <c r="P85" s="15"/>
      <c r="Q85" s="15"/>
      <c r="R85" s="154"/>
      <c r="S85" s="153"/>
      <c r="T85" s="172"/>
    </row>
    <row r="86" spans="1:20" s="34" customFormat="1" ht="36.6" customHeight="1" x14ac:dyDescent="0.3">
      <c r="A86" s="54"/>
      <c r="B86" s="242" t="s">
        <v>143</v>
      </c>
      <c r="C86" s="243">
        <f>C84+C77</f>
        <v>0</v>
      </c>
      <c r="D86" s="243">
        <f t="shared" ref="D86:I86" si="102">D84+D77</f>
        <v>0</v>
      </c>
      <c r="E86" s="243">
        <f t="shared" si="102"/>
        <v>0</v>
      </c>
      <c r="F86" s="243">
        <f t="shared" si="102"/>
        <v>0</v>
      </c>
      <c r="G86" s="243">
        <f t="shared" si="102"/>
        <v>0</v>
      </c>
      <c r="H86" s="243">
        <f t="shared" si="102"/>
        <v>0</v>
      </c>
      <c r="I86" s="243">
        <f t="shared" si="102"/>
        <v>0</v>
      </c>
      <c r="J86" s="244"/>
      <c r="K86" s="244"/>
      <c r="L86" s="106"/>
      <c r="M86" s="245" t="s">
        <v>143</v>
      </c>
      <c r="N86" s="173">
        <f>N84+N77</f>
        <v>0</v>
      </c>
      <c r="O86" s="173">
        <f t="shared" ref="O86:R86" si="103">O84+O77</f>
        <v>0</v>
      </c>
      <c r="P86" s="173">
        <f t="shared" si="103"/>
        <v>0</v>
      </c>
      <c r="Q86" s="173">
        <f t="shared" si="103"/>
        <v>0</v>
      </c>
      <c r="R86" s="173">
        <f t="shared" si="103"/>
        <v>0</v>
      </c>
      <c r="S86" s="153" t="str">
        <f>IF(R86=I86,"OK","ERROR")</f>
        <v>OK</v>
      </c>
      <c r="T86" s="174"/>
    </row>
    <row r="87" spans="1:20" s="34" customFormat="1" ht="37.799999999999997" customHeight="1" x14ac:dyDescent="0.3">
      <c r="A87" s="75"/>
      <c r="B87" s="246" t="s">
        <v>329</v>
      </c>
      <c r="C87" s="247">
        <f>C45+C46+C47+C48+C51+C53</f>
        <v>0</v>
      </c>
      <c r="D87" s="247">
        <f t="shared" ref="D87:I87" si="104">D45+D46+D47+D48+D51+D53</f>
        <v>0</v>
      </c>
      <c r="E87" s="247">
        <f t="shared" si="104"/>
        <v>0</v>
      </c>
      <c r="F87" s="247">
        <f t="shared" si="104"/>
        <v>0</v>
      </c>
      <c r="G87" s="247">
        <f t="shared" si="104"/>
        <v>0</v>
      </c>
      <c r="H87" s="247">
        <f t="shared" si="104"/>
        <v>0</v>
      </c>
      <c r="I87" s="247">
        <f t="shared" si="104"/>
        <v>0</v>
      </c>
      <c r="J87" s="350" t="str">
        <f>IF(E87&gt;SUM(C92*Instructiuni!F12),"!!! Atentie prag","")</f>
        <v/>
      </c>
      <c r="K87" s="248"/>
      <c r="L87" s="106"/>
      <c r="M87" s="249" t="s">
        <v>162</v>
      </c>
      <c r="N87" s="175" t="e">
        <f>N86/$I$86</f>
        <v>#DIV/0!</v>
      </c>
      <c r="O87" s="176" t="e">
        <f>O86/$I$86</f>
        <v>#DIV/0!</v>
      </c>
      <c r="P87" s="176" t="e">
        <f>P86/$I$86</f>
        <v>#DIV/0!</v>
      </c>
      <c r="Q87" s="176" t="e">
        <f>Q86/$I$86</f>
        <v>#DIV/0!</v>
      </c>
      <c r="R87" s="176" t="e">
        <f>SUM(N87:Q87)</f>
        <v>#DIV/0!</v>
      </c>
      <c r="S87" s="153"/>
      <c r="T87" s="174"/>
    </row>
    <row r="88" spans="1:20" s="34" customFormat="1" ht="25.2" customHeight="1" x14ac:dyDescent="0.3">
      <c r="A88" s="56"/>
      <c r="B88" s="250"/>
      <c r="C88" s="251"/>
      <c r="D88" s="252"/>
      <c r="E88" s="252"/>
      <c r="F88" s="252"/>
      <c r="G88" s="252"/>
      <c r="H88" s="252"/>
      <c r="I88" s="252"/>
      <c r="J88" s="253"/>
      <c r="K88" s="253"/>
      <c r="L88" s="106"/>
      <c r="M88" s="249" t="s">
        <v>64</v>
      </c>
      <c r="N88" s="177">
        <f>N86-N90</f>
        <v>0</v>
      </c>
      <c r="O88" s="177">
        <f>O86-O90</f>
        <v>0</v>
      </c>
      <c r="P88" s="177">
        <f>P86-P90</f>
        <v>0</v>
      </c>
      <c r="Q88" s="177">
        <f>Q86-Q90</f>
        <v>0</v>
      </c>
      <c r="R88" s="178">
        <f t="shared" ref="R88:R91" si="105">SUM(N88:Q88)</f>
        <v>0</v>
      </c>
      <c r="S88" s="153"/>
      <c r="T88" s="174"/>
    </row>
    <row r="89" spans="1:20" ht="33" customHeight="1" x14ac:dyDescent="0.3">
      <c r="A89" s="35" t="s">
        <v>31</v>
      </c>
      <c r="B89" s="254" t="s">
        <v>11</v>
      </c>
      <c r="C89" s="255" t="s">
        <v>28</v>
      </c>
      <c r="D89" s="179"/>
      <c r="E89" s="179"/>
      <c r="F89" s="179"/>
      <c r="G89" s="179"/>
      <c r="H89" s="180"/>
      <c r="I89" s="179"/>
      <c r="J89" s="51"/>
      <c r="K89" s="257"/>
      <c r="M89" s="249" t="s">
        <v>144</v>
      </c>
      <c r="N89" s="175" t="e">
        <f>N88/$E$86</f>
        <v>#DIV/0!</v>
      </c>
      <c r="O89" s="175" t="e">
        <f>O88/$E$86</f>
        <v>#DIV/0!</v>
      </c>
      <c r="P89" s="175" t="e">
        <f>P88/$E$86</f>
        <v>#DIV/0!</v>
      </c>
      <c r="Q89" s="175" t="e">
        <f>Q88/$E$86</f>
        <v>#DIV/0!</v>
      </c>
      <c r="R89" s="176" t="e">
        <f>SUM(N89:Q89)</f>
        <v>#DIV/0!</v>
      </c>
      <c r="S89" s="153"/>
      <c r="T89" s="169"/>
    </row>
    <row r="90" spans="1:20" ht="38.4" customHeight="1" x14ac:dyDescent="0.3">
      <c r="A90" s="37" t="s">
        <v>12</v>
      </c>
      <c r="B90" s="18" t="s">
        <v>13</v>
      </c>
      <c r="C90" s="181">
        <f>I86</f>
        <v>0</v>
      </c>
      <c r="D90" s="182"/>
      <c r="E90" s="183"/>
      <c r="F90" s="183"/>
      <c r="G90" s="183"/>
      <c r="H90" s="184"/>
      <c r="I90" s="185"/>
      <c r="J90" s="52"/>
      <c r="K90" s="257"/>
      <c r="M90" s="249" t="s">
        <v>65</v>
      </c>
      <c r="N90" s="44">
        <v>0</v>
      </c>
      <c r="O90" s="45">
        <v>0</v>
      </c>
      <c r="P90" s="45">
        <v>0</v>
      </c>
      <c r="Q90" s="45">
        <v>0</v>
      </c>
      <c r="R90" s="178">
        <f t="shared" si="105"/>
        <v>0</v>
      </c>
      <c r="S90" s="153"/>
      <c r="T90" s="169"/>
    </row>
    <row r="91" spans="1:20" ht="24" x14ac:dyDescent="0.3">
      <c r="A91" s="37" t="s">
        <v>32</v>
      </c>
      <c r="B91" s="259" t="s">
        <v>37</v>
      </c>
      <c r="C91" s="161">
        <f>H86</f>
        <v>0</v>
      </c>
      <c r="D91" s="310"/>
      <c r="E91" s="311"/>
      <c r="F91" s="311"/>
      <c r="G91" s="311"/>
      <c r="H91" s="311"/>
      <c r="I91" s="179"/>
      <c r="J91" s="51"/>
      <c r="K91" s="257"/>
      <c r="M91" s="249" t="s">
        <v>269</v>
      </c>
      <c r="N91" s="44">
        <v>0</v>
      </c>
      <c r="O91" s="45">
        <v>0</v>
      </c>
      <c r="P91" s="45">
        <v>0</v>
      </c>
      <c r="Q91" s="45">
        <v>0</v>
      </c>
      <c r="R91" s="178">
        <f t="shared" si="105"/>
        <v>0</v>
      </c>
      <c r="S91" s="153"/>
      <c r="T91" s="169"/>
    </row>
    <row r="92" spans="1:20" ht="24" customHeight="1" x14ac:dyDescent="0.3">
      <c r="A92" s="37" t="s">
        <v>33</v>
      </c>
      <c r="B92" s="259" t="s">
        <v>14</v>
      </c>
      <c r="C92" s="161">
        <f>E86</f>
        <v>0</v>
      </c>
      <c r="D92" s="310" t="str">
        <f>IF(C92=0,"",IF(AND(C92/Instructiuni!H68&lt;=2500000,C92/Instructiuni!H68&gt;=300000),"OK","ERROR"))</f>
        <v/>
      </c>
      <c r="E92" s="311" t="e">
        <f>IF(D92=0,"",IF(AND(D92/eur&lt;=5000000,D92/eur&gt;=300000),"OK","ERROR"))</f>
        <v>#VALUE!</v>
      </c>
      <c r="F92" s="311" t="e">
        <f>IF(E92=0,"",IF(AND(E92/eur&lt;=5000000,E92/eur&gt;=300000),"OK","ERROR"))</f>
        <v>#VALUE!</v>
      </c>
      <c r="G92" s="311" t="e">
        <f>IF(F92=0,"",IF(AND(F92/eur&lt;=5000000,F92/eur&gt;=300000),"OK","ERROR"))</f>
        <v>#VALUE!</v>
      </c>
      <c r="H92" s="311" t="e">
        <f>IF(G92=0,"",IF(AND(G92/eur&lt;=5000000,G92/eur&gt;=300000),"OK","ERROR"))</f>
        <v>#VALUE!</v>
      </c>
      <c r="I92" s="186"/>
      <c r="J92" s="51"/>
      <c r="K92" s="257"/>
      <c r="M92" s="261" t="s">
        <v>16</v>
      </c>
      <c r="N92" s="187" t="e">
        <f>N93+N94</f>
        <v>#DIV/0!</v>
      </c>
      <c r="O92" s="187" t="e">
        <f>O93+O94</f>
        <v>#DIV/0!</v>
      </c>
      <c r="P92" s="187" t="e">
        <f>P93+P94</f>
        <v>#DIV/0!</v>
      </c>
      <c r="Q92" s="187" t="e">
        <f>Q93+Q94</f>
        <v>#DIV/0!</v>
      </c>
      <c r="R92" s="188" t="e">
        <f>SUM(N92:Q92)</f>
        <v>#DIV/0!</v>
      </c>
      <c r="S92" s="153"/>
      <c r="T92" s="189"/>
    </row>
    <row r="93" spans="1:20" ht="30" customHeight="1" x14ac:dyDescent="0.3">
      <c r="A93" s="37" t="s">
        <v>15</v>
      </c>
      <c r="B93" s="18" t="s">
        <v>16</v>
      </c>
      <c r="C93" s="181">
        <f>SUM(C94:C95)</f>
        <v>0</v>
      </c>
      <c r="D93" s="312"/>
      <c r="E93" s="313"/>
      <c r="F93" s="313"/>
      <c r="G93" s="313"/>
      <c r="H93" s="313"/>
      <c r="I93" s="179"/>
      <c r="J93" s="51"/>
      <c r="K93" s="257"/>
      <c r="M93" s="261" t="s">
        <v>17</v>
      </c>
      <c r="N93" s="187" t="e">
        <f>N89*$C$94</f>
        <v>#DIV/0!</v>
      </c>
      <c r="O93" s="187" t="e">
        <f>O89*$C$94</f>
        <v>#DIV/0!</v>
      </c>
      <c r="P93" s="187" t="e">
        <f>P89*$C$94</f>
        <v>#DIV/0!</v>
      </c>
      <c r="Q93" s="187" t="e">
        <f>Q89*$C$94</f>
        <v>#DIV/0!</v>
      </c>
      <c r="R93" s="188" t="e">
        <f t="shared" ref="R93:R100" si="106">SUM(N93:Q93)</f>
        <v>#DIV/0!</v>
      </c>
      <c r="S93" s="153"/>
      <c r="T93" s="169"/>
    </row>
    <row r="94" spans="1:20" ht="44.4" customHeight="1" x14ac:dyDescent="0.3">
      <c r="A94" s="37" t="s">
        <v>34</v>
      </c>
      <c r="B94" s="259" t="s">
        <v>17</v>
      </c>
      <c r="C94" s="88">
        <v>0</v>
      </c>
      <c r="D94" s="298" t="str">
        <f>IF(C94&lt;C92*2%,"!!! Contribuția la cheltuielile eligibile nu este de minimum 2%","")</f>
        <v/>
      </c>
      <c r="E94" s="299"/>
      <c r="F94" s="299"/>
      <c r="G94" s="299"/>
      <c r="H94" s="299"/>
      <c r="I94" s="299"/>
      <c r="J94" s="299"/>
      <c r="K94" s="257"/>
      <c r="M94" s="261" t="s">
        <v>36</v>
      </c>
      <c r="N94" s="187">
        <f>N90</f>
        <v>0</v>
      </c>
      <c r="O94" s="187">
        <f>O90</f>
        <v>0</v>
      </c>
      <c r="P94" s="187">
        <f>P90</f>
        <v>0</v>
      </c>
      <c r="Q94" s="187">
        <f>Q90</f>
        <v>0</v>
      </c>
      <c r="R94" s="188">
        <f t="shared" si="106"/>
        <v>0</v>
      </c>
      <c r="S94" s="153"/>
      <c r="T94" s="169"/>
    </row>
    <row r="95" spans="1:20" ht="30" customHeight="1" x14ac:dyDescent="0.3">
      <c r="A95" s="37" t="s">
        <v>35</v>
      </c>
      <c r="B95" s="259" t="s">
        <v>36</v>
      </c>
      <c r="C95" s="161">
        <f>H86</f>
        <v>0</v>
      </c>
      <c r="D95" s="277"/>
      <c r="E95" s="190"/>
      <c r="F95" s="308"/>
      <c r="G95" s="308"/>
      <c r="H95" s="308"/>
      <c r="I95" s="308"/>
      <c r="J95" s="308"/>
      <c r="K95" s="257"/>
      <c r="M95" s="261" t="s">
        <v>18</v>
      </c>
      <c r="N95" s="187" t="str">
        <f>IFERROR($C$96*$N$89,"")</f>
        <v/>
      </c>
      <c r="O95" s="187" t="str">
        <f>IFERROR($C$96*$O$89,"")</f>
        <v/>
      </c>
      <c r="P95" s="187" t="str">
        <f>IFERROR($C$96*$P$89,"")</f>
        <v/>
      </c>
      <c r="Q95" s="187" t="str">
        <f>IFERROR($C$96*$Q$89,"")</f>
        <v/>
      </c>
      <c r="R95" s="188">
        <f>SUM(N95:Q95)</f>
        <v>0</v>
      </c>
      <c r="S95" s="191"/>
      <c r="T95" s="169"/>
    </row>
    <row r="96" spans="1:20" ht="42" customHeight="1" x14ac:dyDescent="0.3">
      <c r="A96" s="37" t="s">
        <v>10</v>
      </c>
      <c r="B96" s="18" t="s">
        <v>18</v>
      </c>
      <c r="C96" s="181">
        <f>C90-C93</f>
        <v>0</v>
      </c>
      <c r="D96" s="179"/>
      <c r="E96" s="190"/>
      <c r="F96" s="309"/>
      <c r="G96" s="309"/>
      <c r="H96" s="309"/>
      <c r="I96" s="309"/>
      <c r="J96" s="309"/>
      <c r="K96" s="257"/>
      <c r="M96" s="261" t="s">
        <v>163</v>
      </c>
      <c r="N96" s="192" t="e">
        <f>ROUND(N92,2)</f>
        <v>#DIV/0!</v>
      </c>
      <c r="O96" s="192" t="e">
        <f>ROUND(O92,2)</f>
        <v>#DIV/0!</v>
      </c>
      <c r="P96" s="192" t="e">
        <f>ROUND(P92,2)</f>
        <v>#DIV/0!</v>
      </c>
      <c r="Q96" s="192" t="e">
        <f>ROUND(Q92,2)</f>
        <v>#DIV/0!</v>
      </c>
      <c r="R96" s="188" t="e">
        <f t="shared" si="106"/>
        <v>#DIV/0!</v>
      </c>
      <c r="S96" s="153"/>
      <c r="T96" s="169"/>
    </row>
    <row r="97" spans="1:20" ht="23.4" customHeight="1" x14ac:dyDescent="0.3">
      <c r="A97" s="79"/>
      <c r="B97" s="262"/>
      <c r="C97" s="260"/>
      <c r="D97" s="263"/>
      <c r="E97" s="263"/>
      <c r="F97" s="256"/>
      <c r="G97" s="263"/>
      <c r="H97" s="263"/>
      <c r="I97" s="263"/>
      <c r="J97" s="258"/>
      <c r="K97" s="257"/>
      <c r="M97" s="261" t="s">
        <v>165</v>
      </c>
      <c r="N97" s="45">
        <v>0</v>
      </c>
      <c r="O97" s="45">
        <v>0</v>
      </c>
      <c r="P97" s="45">
        <v>0</v>
      </c>
      <c r="Q97" s="45">
        <v>0</v>
      </c>
      <c r="R97" s="188">
        <f t="shared" si="106"/>
        <v>0</v>
      </c>
      <c r="S97" s="153"/>
      <c r="T97" s="169"/>
    </row>
    <row r="98" spans="1:20" ht="61.2" hidden="1" customHeight="1" x14ac:dyDescent="0.3">
      <c r="A98" s="80"/>
      <c r="B98" s="264"/>
      <c r="C98" s="265"/>
      <c r="D98" s="36"/>
      <c r="E98" s="36"/>
      <c r="F98" s="256"/>
      <c r="G98" s="36"/>
      <c r="H98" s="36"/>
      <c r="I98" s="36"/>
      <c r="J98" s="266"/>
      <c r="K98" s="81"/>
      <c r="M98" s="261" t="s">
        <v>164</v>
      </c>
      <c r="N98" s="267"/>
      <c r="O98" s="267"/>
      <c r="P98" s="267"/>
      <c r="Q98" s="267"/>
      <c r="R98" s="188">
        <f t="shared" si="106"/>
        <v>0</v>
      </c>
      <c r="S98" s="153"/>
      <c r="T98" s="169"/>
    </row>
    <row r="99" spans="1:20" ht="24" x14ac:dyDescent="0.3">
      <c r="A99" s="82"/>
      <c r="B99" s="264"/>
      <c r="C99" s="83"/>
      <c r="D99" s="268"/>
      <c r="E99" s="268"/>
      <c r="F99" s="280"/>
      <c r="G99" s="36"/>
      <c r="H99" s="269"/>
      <c r="I99" s="36"/>
      <c r="J99" s="81"/>
      <c r="K99" s="81"/>
      <c r="L99" s="193"/>
      <c r="M99" s="261" t="s">
        <v>166</v>
      </c>
      <c r="N99" s="86">
        <v>0</v>
      </c>
      <c r="O99" s="87">
        <v>0</v>
      </c>
      <c r="P99" s="87">
        <v>0</v>
      </c>
      <c r="Q99" s="87">
        <v>0</v>
      </c>
      <c r="R99" s="188">
        <f t="shared" si="106"/>
        <v>0</v>
      </c>
      <c r="S99" s="153"/>
      <c r="T99" s="169"/>
    </row>
    <row r="100" spans="1:20" x14ac:dyDescent="0.3">
      <c r="A100" s="82"/>
      <c r="B100" s="264"/>
      <c r="C100" s="83"/>
      <c r="D100" s="270"/>
      <c r="E100" s="271"/>
      <c r="F100" s="281"/>
      <c r="G100" s="272"/>
      <c r="H100" s="36"/>
      <c r="I100" s="272"/>
      <c r="J100" s="81"/>
      <c r="K100" s="81"/>
      <c r="L100" s="193"/>
      <c r="N100" s="194" t="e">
        <f>IF(N96=(N97+N98+N99),"OK","ERROR")</f>
        <v>#DIV/0!</v>
      </c>
      <c r="O100" s="194" t="e">
        <f t="shared" ref="O100:Q100" si="107">IF(O96=(O97+O98+O99),"OK","ERROR")</f>
        <v>#DIV/0!</v>
      </c>
      <c r="P100" s="194" t="e">
        <f t="shared" si="107"/>
        <v>#DIV/0!</v>
      </c>
      <c r="Q100" s="194" t="e">
        <f t="shared" si="107"/>
        <v>#DIV/0!</v>
      </c>
      <c r="R100" s="178" t="e">
        <f t="shared" si="106"/>
        <v>#DIV/0!</v>
      </c>
      <c r="S100" s="153"/>
      <c r="T100" s="169"/>
    </row>
    <row r="101" spans="1:20" s="62" customFormat="1" x14ac:dyDescent="0.3">
      <c r="A101" s="96"/>
      <c r="B101" s="273"/>
      <c r="C101" s="256"/>
      <c r="D101" s="256"/>
      <c r="E101" s="256"/>
      <c r="F101" s="256"/>
      <c r="G101" s="256"/>
      <c r="H101" s="256"/>
      <c r="I101" s="256"/>
      <c r="J101" s="274"/>
      <c r="K101" s="274"/>
      <c r="L101" s="195"/>
      <c r="M101" s="275"/>
      <c r="N101" s="276"/>
      <c r="O101" s="276"/>
      <c r="P101" s="276"/>
      <c r="Q101" s="276"/>
      <c r="R101" s="276"/>
      <c r="T101" s="165"/>
    </row>
    <row r="102" spans="1:20" s="62" customFormat="1" x14ac:dyDescent="0.3">
      <c r="A102" s="96"/>
      <c r="B102" s="273"/>
      <c r="C102" s="256"/>
      <c r="D102" s="256"/>
      <c r="E102" s="256"/>
      <c r="F102" s="256"/>
      <c r="G102" s="256"/>
      <c r="H102" s="256"/>
      <c r="I102" s="256"/>
      <c r="J102" s="274"/>
      <c r="K102" s="274"/>
      <c r="L102" s="195"/>
      <c r="M102" s="275"/>
      <c r="N102" s="276"/>
      <c r="O102" s="276"/>
      <c r="P102" s="276"/>
      <c r="Q102" s="276"/>
      <c r="R102" s="276"/>
      <c r="T102" s="165"/>
    </row>
    <row r="103" spans="1:20" s="62" customFormat="1" x14ac:dyDescent="0.3">
      <c r="A103" s="96"/>
      <c r="B103" s="273"/>
      <c r="C103" s="256"/>
      <c r="D103" s="256"/>
      <c r="E103" s="256"/>
      <c r="F103" s="256"/>
      <c r="G103" s="256"/>
      <c r="H103" s="256"/>
      <c r="I103" s="256"/>
      <c r="J103" s="274"/>
      <c r="K103" s="274"/>
      <c r="L103" s="195"/>
      <c r="M103" s="275"/>
      <c r="N103" s="276"/>
      <c r="O103" s="276"/>
      <c r="P103" s="276"/>
      <c r="Q103" s="276"/>
      <c r="R103" s="276"/>
      <c r="T103" s="165"/>
    </row>
    <row r="104" spans="1:20" s="62" customFormat="1" x14ac:dyDescent="0.3">
      <c r="A104" s="96"/>
      <c r="B104" s="273"/>
      <c r="C104" s="256"/>
      <c r="D104" s="256"/>
      <c r="E104" s="256"/>
      <c r="F104" s="256"/>
      <c r="G104" s="256"/>
      <c r="H104" s="256"/>
      <c r="I104" s="256"/>
      <c r="J104" s="274"/>
      <c r="K104" s="274"/>
      <c r="L104" s="195"/>
      <c r="M104" s="275"/>
      <c r="N104" s="276"/>
      <c r="O104" s="276"/>
      <c r="P104" s="276"/>
      <c r="Q104" s="276"/>
      <c r="R104" s="276"/>
      <c r="T104" s="165"/>
    </row>
    <row r="105" spans="1:20" s="62" customFormat="1" x14ac:dyDescent="0.3">
      <c r="A105" s="96"/>
      <c r="B105" s="273"/>
      <c r="C105" s="256"/>
      <c r="D105" s="256"/>
      <c r="E105" s="256"/>
      <c r="F105" s="256"/>
      <c r="G105" s="256"/>
      <c r="H105" s="256"/>
      <c r="I105" s="256"/>
      <c r="J105" s="274"/>
      <c r="K105" s="274"/>
      <c r="L105" s="195"/>
      <c r="M105" s="275"/>
      <c r="N105" s="276"/>
      <c r="O105" s="276"/>
      <c r="P105" s="276"/>
      <c r="Q105" s="276"/>
      <c r="R105" s="276"/>
      <c r="T105" s="165"/>
    </row>
    <row r="106" spans="1:20" s="62" customFormat="1" x14ac:dyDescent="0.3">
      <c r="A106" s="96"/>
      <c r="B106" s="273"/>
      <c r="C106" s="256"/>
      <c r="D106" s="256"/>
      <c r="E106" s="256"/>
      <c r="F106" s="256"/>
      <c r="G106" s="256"/>
      <c r="H106" s="256"/>
      <c r="I106" s="256"/>
      <c r="J106" s="274"/>
      <c r="K106" s="274"/>
      <c r="L106" s="195"/>
      <c r="M106" s="275"/>
      <c r="N106" s="276"/>
      <c r="O106" s="276"/>
      <c r="P106" s="276"/>
      <c r="Q106" s="276"/>
      <c r="R106" s="276"/>
      <c r="T106" s="165"/>
    </row>
    <row r="107" spans="1:20" s="62" customFormat="1" x14ac:dyDescent="0.3">
      <c r="A107" s="96"/>
      <c r="B107" s="273"/>
      <c r="C107" s="256"/>
      <c r="D107" s="256"/>
      <c r="E107" s="256"/>
      <c r="F107" s="256"/>
      <c r="G107" s="256"/>
      <c r="H107" s="256"/>
      <c r="I107" s="256"/>
      <c r="J107" s="274"/>
      <c r="K107" s="274"/>
      <c r="L107" s="195"/>
      <c r="M107" s="275"/>
      <c r="N107" s="276"/>
      <c r="O107" s="276"/>
      <c r="P107" s="276"/>
      <c r="Q107" s="276"/>
      <c r="R107" s="276"/>
      <c r="T107" s="165"/>
    </row>
    <row r="108" spans="1:20" s="62" customFormat="1" x14ac:dyDescent="0.3">
      <c r="A108" s="96"/>
      <c r="B108" s="273"/>
      <c r="C108" s="256"/>
      <c r="D108" s="256"/>
      <c r="E108" s="256"/>
      <c r="F108" s="256"/>
      <c r="G108" s="256"/>
      <c r="H108" s="256"/>
      <c r="I108" s="256"/>
      <c r="J108" s="274"/>
      <c r="K108" s="274"/>
      <c r="L108" s="195"/>
      <c r="M108" s="275"/>
      <c r="N108" s="276"/>
      <c r="O108" s="276"/>
      <c r="P108" s="276"/>
      <c r="Q108" s="276"/>
      <c r="R108" s="276"/>
      <c r="T108" s="165"/>
    </row>
    <row r="109" spans="1:20" s="62" customFormat="1" x14ac:dyDescent="0.3">
      <c r="A109" s="96"/>
      <c r="B109" s="273"/>
      <c r="C109" s="256"/>
      <c r="D109" s="256"/>
      <c r="E109" s="256"/>
      <c r="F109" s="256"/>
      <c r="G109" s="256"/>
      <c r="H109" s="256"/>
      <c r="I109" s="256"/>
      <c r="J109" s="274"/>
      <c r="K109" s="274"/>
      <c r="L109" s="195"/>
      <c r="M109" s="275"/>
      <c r="N109" s="276"/>
      <c r="O109" s="276"/>
      <c r="P109" s="276"/>
      <c r="Q109" s="276"/>
      <c r="R109" s="276"/>
      <c r="T109" s="165"/>
    </row>
    <row r="110" spans="1:20" s="62" customFormat="1" x14ac:dyDescent="0.3">
      <c r="A110" s="96"/>
      <c r="B110" s="273"/>
      <c r="C110" s="256"/>
      <c r="D110" s="256"/>
      <c r="E110" s="256"/>
      <c r="F110" s="256"/>
      <c r="G110" s="256"/>
      <c r="H110" s="256"/>
      <c r="I110" s="256"/>
      <c r="J110" s="274"/>
      <c r="K110" s="274"/>
      <c r="L110" s="195"/>
      <c r="M110" s="275"/>
      <c r="N110" s="276"/>
      <c r="O110" s="276"/>
      <c r="P110" s="276"/>
      <c r="Q110" s="276"/>
      <c r="R110" s="276"/>
      <c r="T110" s="165"/>
    </row>
    <row r="111" spans="1:20" s="62" customFormat="1" x14ac:dyDescent="0.3">
      <c r="A111" s="96"/>
      <c r="B111" s="273"/>
      <c r="C111" s="256"/>
      <c r="D111" s="256"/>
      <c r="E111" s="256"/>
      <c r="F111" s="256"/>
      <c r="G111" s="256"/>
      <c r="H111" s="256"/>
      <c r="I111" s="256"/>
      <c r="J111" s="274"/>
      <c r="K111" s="274"/>
      <c r="L111" s="195"/>
      <c r="M111" s="275"/>
      <c r="N111" s="276"/>
      <c r="O111" s="276"/>
      <c r="P111" s="276"/>
      <c r="Q111" s="276"/>
      <c r="R111" s="276"/>
      <c r="T111" s="165"/>
    </row>
    <row r="112" spans="1:20" s="62" customFormat="1" x14ac:dyDescent="0.3">
      <c r="A112" s="96"/>
      <c r="B112" s="273"/>
      <c r="C112" s="256"/>
      <c r="D112" s="256"/>
      <c r="E112" s="256"/>
      <c r="F112" s="256"/>
      <c r="G112" s="256"/>
      <c r="H112" s="256"/>
      <c r="I112" s="256"/>
      <c r="J112" s="274"/>
      <c r="K112" s="274"/>
      <c r="L112" s="195"/>
      <c r="M112" s="275"/>
      <c r="N112" s="276"/>
      <c r="O112" s="276"/>
      <c r="P112" s="276"/>
      <c r="Q112" s="276"/>
      <c r="R112" s="276"/>
      <c r="T112" s="165"/>
    </row>
    <row r="113" spans="1:20" s="62" customFormat="1" x14ac:dyDescent="0.3">
      <c r="A113" s="96"/>
      <c r="B113" s="273"/>
      <c r="C113" s="256"/>
      <c r="D113" s="256"/>
      <c r="E113" s="256"/>
      <c r="F113" s="256"/>
      <c r="G113" s="256"/>
      <c r="H113" s="256"/>
      <c r="I113" s="256"/>
      <c r="J113" s="274"/>
      <c r="K113" s="274"/>
      <c r="L113" s="195"/>
      <c r="M113" s="275"/>
      <c r="N113" s="276"/>
      <c r="O113" s="276"/>
      <c r="P113" s="276"/>
      <c r="Q113" s="276"/>
      <c r="R113" s="276"/>
      <c r="T113" s="165"/>
    </row>
    <row r="114" spans="1:20" s="62" customFormat="1" x14ac:dyDescent="0.3">
      <c r="A114" s="96"/>
      <c r="B114" s="273"/>
      <c r="C114" s="256"/>
      <c r="D114" s="256"/>
      <c r="E114" s="256"/>
      <c r="F114" s="256"/>
      <c r="G114" s="256"/>
      <c r="H114" s="256"/>
      <c r="I114" s="256"/>
      <c r="J114" s="274"/>
      <c r="K114" s="274"/>
      <c r="L114" s="195"/>
      <c r="M114" s="275"/>
      <c r="N114" s="276"/>
      <c r="O114" s="276"/>
      <c r="P114" s="276"/>
      <c r="Q114" s="276"/>
      <c r="R114" s="276"/>
      <c r="T114" s="165"/>
    </row>
    <row r="115" spans="1:20" s="62" customFormat="1" x14ac:dyDescent="0.3">
      <c r="A115" s="96"/>
      <c r="B115" s="273"/>
      <c r="C115" s="256"/>
      <c r="D115" s="256"/>
      <c r="E115" s="256"/>
      <c r="F115" s="256"/>
      <c r="G115" s="256"/>
      <c r="H115" s="256"/>
      <c r="I115" s="256"/>
      <c r="J115" s="274"/>
      <c r="K115" s="274"/>
      <c r="L115" s="195"/>
      <c r="M115" s="275"/>
      <c r="N115" s="276"/>
      <c r="O115" s="276"/>
      <c r="P115" s="276"/>
      <c r="Q115" s="276"/>
      <c r="R115" s="276"/>
      <c r="T115" s="165"/>
    </row>
    <row r="116" spans="1:20" s="62" customFormat="1" x14ac:dyDescent="0.3">
      <c r="A116" s="96"/>
      <c r="B116" s="273"/>
      <c r="C116" s="256"/>
      <c r="D116" s="256"/>
      <c r="E116" s="256"/>
      <c r="F116" s="256"/>
      <c r="G116" s="256"/>
      <c r="H116" s="256"/>
      <c r="I116" s="256"/>
      <c r="J116" s="274"/>
      <c r="K116" s="274"/>
      <c r="L116" s="195"/>
      <c r="M116" s="275"/>
      <c r="N116" s="276"/>
      <c r="O116" s="276"/>
      <c r="P116" s="276"/>
      <c r="Q116" s="276"/>
      <c r="R116" s="276"/>
      <c r="T116" s="165"/>
    </row>
    <row r="117" spans="1:20" s="62" customFormat="1" x14ac:dyDescent="0.3">
      <c r="A117" s="96"/>
      <c r="B117" s="273"/>
      <c r="C117" s="256"/>
      <c r="D117" s="256"/>
      <c r="E117" s="256"/>
      <c r="F117" s="256"/>
      <c r="G117" s="256"/>
      <c r="H117" s="256"/>
      <c r="I117" s="256"/>
      <c r="J117" s="274"/>
      <c r="K117" s="274"/>
      <c r="L117" s="195"/>
      <c r="M117" s="275"/>
      <c r="N117" s="276"/>
      <c r="O117" s="276"/>
      <c r="P117" s="276"/>
      <c r="Q117" s="276"/>
      <c r="R117" s="276"/>
      <c r="T117" s="165"/>
    </row>
    <row r="118" spans="1:20" s="62" customFormat="1" x14ac:dyDescent="0.3">
      <c r="A118" s="96"/>
      <c r="B118" s="273"/>
      <c r="C118" s="256"/>
      <c r="D118" s="256"/>
      <c r="E118" s="256"/>
      <c r="F118" s="256"/>
      <c r="G118" s="256"/>
      <c r="H118" s="256"/>
      <c r="I118" s="256"/>
      <c r="J118" s="274"/>
      <c r="K118" s="274"/>
      <c r="L118" s="195"/>
      <c r="M118" s="275"/>
      <c r="N118" s="276"/>
      <c r="O118" s="276"/>
      <c r="P118" s="276"/>
      <c r="Q118" s="276"/>
      <c r="R118" s="276"/>
      <c r="T118" s="165"/>
    </row>
    <row r="119" spans="1:20" s="62" customFormat="1" x14ac:dyDescent="0.3">
      <c r="A119" s="96"/>
      <c r="B119" s="273"/>
      <c r="C119" s="256"/>
      <c r="D119" s="256"/>
      <c r="E119" s="256"/>
      <c r="F119" s="256"/>
      <c r="G119" s="256"/>
      <c r="H119" s="256"/>
      <c r="I119" s="256"/>
      <c r="J119" s="274"/>
      <c r="K119" s="274"/>
      <c r="L119" s="195"/>
      <c r="M119" s="275"/>
      <c r="N119" s="276"/>
      <c r="O119" s="276"/>
      <c r="P119" s="276"/>
      <c r="Q119" s="276"/>
      <c r="R119" s="276"/>
      <c r="T119" s="165"/>
    </row>
    <row r="120" spans="1:20" s="62" customFormat="1" x14ac:dyDescent="0.3">
      <c r="A120" s="96"/>
      <c r="B120" s="273"/>
      <c r="C120" s="256"/>
      <c r="D120" s="256"/>
      <c r="E120" s="256"/>
      <c r="F120" s="256"/>
      <c r="G120" s="256"/>
      <c r="H120" s="256"/>
      <c r="I120" s="256"/>
      <c r="J120" s="274"/>
      <c r="K120" s="274"/>
      <c r="L120" s="195"/>
      <c r="M120" s="275"/>
      <c r="N120" s="276"/>
      <c r="O120" s="276"/>
      <c r="P120" s="276"/>
      <c r="Q120" s="276"/>
      <c r="R120" s="276"/>
      <c r="T120" s="165"/>
    </row>
    <row r="121" spans="1:20" s="62" customFormat="1" x14ac:dyDescent="0.3">
      <c r="A121" s="96"/>
      <c r="B121" s="273"/>
      <c r="C121" s="256"/>
      <c r="D121" s="256"/>
      <c r="E121" s="256"/>
      <c r="F121" s="256"/>
      <c r="G121" s="256"/>
      <c r="H121" s="256"/>
      <c r="I121" s="256"/>
      <c r="J121" s="274"/>
      <c r="K121" s="274"/>
      <c r="L121" s="195"/>
      <c r="M121" s="275"/>
      <c r="N121" s="276"/>
      <c r="O121" s="276"/>
      <c r="P121" s="276"/>
      <c r="Q121" s="276"/>
      <c r="R121" s="276"/>
      <c r="T121" s="165"/>
    </row>
    <row r="122" spans="1:20" s="62" customFormat="1" x14ac:dyDescent="0.3">
      <c r="A122" s="96"/>
      <c r="B122" s="273"/>
      <c r="C122" s="256"/>
      <c r="D122" s="256"/>
      <c r="E122" s="256"/>
      <c r="F122" s="256"/>
      <c r="G122" s="256"/>
      <c r="H122" s="256"/>
      <c r="I122" s="256"/>
      <c r="J122" s="274"/>
      <c r="K122" s="274"/>
      <c r="L122" s="195"/>
      <c r="M122" s="275"/>
      <c r="N122" s="276"/>
      <c r="O122" s="276"/>
      <c r="P122" s="276"/>
      <c r="Q122" s="276"/>
      <c r="R122" s="276"/>
      <c r="T122" s="165"/>
    </row>
    <row r="123" spans="1:20" s="62" customFormat="1" x14ac:dyDescent="0.3">
      <c r="A123" s="96"/>
      <c r="B123" s="273"/>
      <c r="C123" s="256"/>
      <c r="D123" s="256"/>
      <c r="E123" s="256"/>
      <c r="F123" s="256"/>
      <c r="G123" s="256"/>
      <c r="H123" s="256"/>
      <c r="I123" s="256"/>
      <c r="J123" s="274"/>
      <c r="K123" s="274"/>
      <c r="L123" s="195"/>
      <c r="M123" s="275"/>
      <c r="N123" s="276"/>
      <c r="O123" s="276"/>
      <c r="P123" s="276"/>
      <c r="Q123" s="276"/>
      <c r="R123" s="276"/>
      <c r="T123" s="165"/>
    </row>
    <row r="124" spans="1:20" s="62" customFormat="1" x14ac:dyDescent="0.3">
      <c r="A124" s="96"/>
      <c r="B124" s="273"/>
      <c r="C124" s="256"/>
      <c r="D124" s="256"/>
      <c r="E124" s="256"/>
      <c r="F124" s="256"/>
      <c r="G124" s="256"/>
      <c r="H124" s="256"/>
      <c r="I124" s="256"/>
      <c r="J124" s="274"/>
      <c r="K124" s="274"/>
      <c r="L124" s="195"/>
      <c r="M124" s="275"/>
      <c r="N124" s="276"/>
      <c r="O124" s="276"/>
      <c r="P124" s="276"/>
      <c r="Q124" s="276"/>
      <c r="R124" s="276"/>
      <c r="T124" s="165"/>
    </row>
    <row r="125" spans="1:20" s="62" customFormat="1" x14ac:dyDescent="0.3">
      <c r="A125" s="96"/>
      <c r="B125" s="273"/>
      <c r="C125" s="256"/>
      <c r="D125" s="256"/>
      <c r="E125" s="256"/>
      <c r="F125" s="256"/>
      <c r="G125" s="256"/>
      <c r="H125" s="256"/>
      <c r="I125" s="256"/>
      <c r="J125" s="274"/>
      <c r="K125" s="274"/>
      <c r="L125" s="195"/>
      <c r="M125" s="275"/>
      <c r="N125" s="276"/>
      <c r="O125" s="276"/>
      <c r="P125" s="276"/>
      <c r="Q125" s="276"/>
      <c r="R125" s="276"/>
      <c r="T125" s="165"/>
    </row>
    <row r="126" spans="1:20" s="62" customFormat="1" x14ac:dyDescent="0.3">
      <c r="A126" s="96"/>
      <c r="B126" s="273"/>
      <c r="C126" s="256"/>
      <c r="D126" s="256"/>
      <c r="E126" s="256"/>
      <c r="F126" s="256"/>
      <c r="G126" s="256"/>
      <c r="H126" s="256"/>
      <c r="I126" s="256"/>
      <c r="J126" s="274"/>
      <c r="K126" s="274"/>
      <c r="L126" s="195"/>
      <c r="M126" s="275"/>
      <c r="N126" s="276"/>
      <c r="O126" s="276"/>
      <c r="P126" s="276"/>
      <c r="Q126" s="276"/>
      <c r="R126" s="276"/>
      <c r="T126" s="165"/>
    </row>
    <row r="127" spans="1:20" s="62" customFormat="1" x14ac:dyDescent="0.3">
      <c r="A127" s="96"/>
      <c r="B127" s="273"/>
      <c r="C127" s="256"/>
      <c r="D127" s="256"/>
      <c r="E127" s="256"/>
      <c r="F127" s="256"/>
      <c r="G127" s="256"/>
      <c r="H127" s="256"/>
      <c r="I127" s="256"/>
      <c r="J127" s="274"/>
      <c r="K127" s="274"/>
      <c r="L127" s="195"/>
      <c r="M127" s="275"/>
      <c r="N127" s="276"/>
      <c r="O127" s="276"/>
      <c r="P127" s="276"/>
      <c r="Q127" s="276"/>
      <c r="R127" s="276"/>
      <c r="T127" s="165"/>
    </row>
    <row r="128" spans="1:20" s="62" customFormat="1" x14ac:dyDescent="0.3">
      <c r="A128" s="96"/>
      <c r="B128" s="273"/>
      <c r="C128" s="256"/>
      <c r="D128" s="256"/>
      <c r="E128" s="256"/>
      <c r="F128" s="256"/>
      <c r="G128" s="256"/>
      <c r="H128" s="256"/>
      <c r="I128" s="256"/>
      <c r="J128" s="274"/>
      <c r="K128" s="274"/>
      <c r="L128" s="195"/>
      <c r="M128" s="275"/>
      <c r="N128" s="276"/>
      <c r="O128" s="276"/>
      <c r="P128" s="276"/>
      <c r="Q128" s="276"/>
      <c r="R128" s="276"/>
      <c r="T128" s="165"/>
    </row>
    <row r="129" spans="1:20" s="62" customFormat="1" x14ac:dyDescent="0.3">
      <c r="A129" s="96"/>
      <c r="B129" s="273"/>
      <c r="C129" s="256"/>
      <c r="D129" s="256"/>
      <c r="E129" s="256"/>
      <c r="F129" s="256"/>
      <c r="G129" s="256"/>
      <c r="H129" s="256"/>
      <c r="I129" s="256"/>
      <c r="J129" s="274"/>
      <c r="K129" s="274"/>
      <c r="L129" s="195"/>
      <c r="M129" s="275"/>
      <c r="N129" s="276"/>
      <c r="O129" s="276"/>
      <c r="P129" s="276"/>
      <c r="Q129" s="276"/>
      <c r="R129" s="276"/>
      <c r="T129" s="165"/>
    </row>
    <row r="130" spans="1:20" s="62" customFormat="1" x14ac:dyDescent="0.3">
      <c r="A130" s="96"/>
      <c r="B130" s="273"/>
      <c r="C130" s="256"/>
      <c r="D130" s="256"/>
      <c r="E130" s="256"/>
      <c r="F130" s="256"/>
      <c r="G130" s="256"/>
      <c r="H130" s="256"/>
      <c r="I130" s="256"/>
      <c r="J130" s="274"/>
      <c r="K130" s="274"/>
      <c r="L130" s="195"/>
      <c r="M130" s="275"/>
      <c r="N130" s="276"/>
      <c r="O130" s="276"/>
      <c r="P130" s="276"/>
      <c r="Q130" s="276"/>
      <c r="R130" s="276"/>
      <c r="T130" s="165"/>
    </row>
    <row r="131" spans="1:20" s="62" customFormat="1" x14ac:dyDescent="0.3">
      <c r="A131" s="96"/>
      <c r="B131" s="273"/>
      <c r="C131" s="256"/>
      <c r="D131" s="256"/>
      <c r="E131" s="256"/>
      <c r="F131" s="256"/>
      <c r="G131" s="256"/>
      <c r="H131" s="256"/>
      <c r="I131" s="256"/>
      <c r="J131" s="274"/>
      <c r="K131" s="274"/>
      <c r="L131" s="195"/>
      <c r="M131" s="275"/>
      <c r="N131" s="276"/>
      <c r="O131" s="276"/>
      <c r="P131" s="276"/>
      <c r="Q131" s="276"/>
      <c r="R131" s="276"/>
      <c r="T131" s="165"/>
    </row>
    <row r="132" spans="1:20" s="62" customFormat="1" x14ac:dyDescent="0.3">
      <c r="A132" s="96"/>
      <c r="B132" s="273"/>
      <c r="C132" s="256"/>
      <c r="D132" s="256"/>
      <c r="E132" s="256"/>
      <c r="F132" s="256"/>
      <c r="G132" s="256"/>
      <c r="H132" s="256"/>
      <c r="I132" s="256"/>
      <c r="J132" s="274"/>
      <c r="K132" s="274"/>
      <c r="L132" s="195"/>
      <c r="M132" s="275"/>
      <c r="N132" s="276"/>
      <c r="O132" s="276"/>
      <c r="P132" s="276"/>
      <c r="Q132" s="276"/>
      <c r="R132" s="276"/>
      <c r="T132" s="165"/>
    </row>
    <row r="133" spans="1:20" s="62" customFormat="1" x14ac:dyDescent="0.3">
      <c r="A133" s="96"/>
      <c r="B133" s="273"/>
      <c r="C133" s="256"/>
      <c r="D133" s="256"/>
      <c r="E133" s="256"/>
      <c r="F133" s="256"/>
      <c r="G133" s="256"/>
      <c r="H133" s="256"/>
      <c r="I133" s="256"/>
      <c r="J133" s="274"/>
      <c r="K133" s="274"/>
      <c r="L133" s="195"/>
      <c r="M133" s="275"/>
      <c r="N133" s="276"/>
      <c r="O133" s="276"/>
      <c r="P133" s="276"/>
      <c r="Q133" s="276"/>
      <c r="R133" s="276"/>
      <c r="T133" s="165"/>
    </row>
    <row r="134" spans="1:20" s="62" customFormat="1" x14ac:dyDescent="0.3">
      <c r="A134" s="96"/>
      <c r="B134" s="273"/>
      <c r="C134" s="256"/>
      <c r="D134" s="256"/>
      <c r="E134" s="256"/>
      <c r="F134" s="256"/>
      <c r="G134" s="256"/>
      <c r="H134" s="256"/>
      <c r="I134" s="256"/>
      <c r="J134" s="274"/>
      <c r="K134" s="274"/>
      <c r="L134" s="195"/>
      <c r="M134" s="275"/>
      <c r="N134" s="276"/>
      <c r="O134" s="276"/>
      <c r="P134" s="276"/>
      <c r="Q134" s="276"/>
      <c r="R134" s="276"/>
      <c r="T134" s="165"/>
    </row>
    <row r="135" spans="1:20" s="62" customFormat="1" x14ac:dyDescent="0.3">
      <c r="A135" s="96"/>
      <c r="B135" s="273"/>
      <c r="C135" s="256"/>
      <c r="D135" s="256"/>
      <c r="E135" s="256"/>
      <c r="F135" s="256"/>
      <c r="G135" s="256"/>
      <c r="H135" s="256"/>
      <c r="I135" s="256"/>
      <c r="J135" s="274"/>
      <c r="K135" s="274"/>
      <c r="L135" s="195"/>
      <c r="M135" s="275"/>
      <c r="N135" s="276"/>
      <c r="O135" s="276"/>
      <c r="P135" s="276"/>
      <c r="Q135" s="276"/>
      <c r="R135" s="276"/>
    </row>
    <row r="136" spans="1:20" s="62" customFormat="1" x14ac:dyDescent="0.3">
      <c r="A136" s="96"/>
      <c r="B136" s="273"/>
      <c r="C136" s="256"/>
      <c r="D136" s="256"/>
      <c r="E136" s="256"/>
      <c r="F136" s="256"/>
      <c r="G136" s="256"/>
      <c r="H136" s="256"/>
      <c r="I136" s="256"/>
      <c r="J136" s="274"/>
      <c r="K136" s="274"/>
      <c r="L136" s="195"/>
      <c r="M136" s="275"/>
      <c r="N136" s="276"/>
      <c r="O136" s="276"/>
      <c r="P136" s="276"/>
      <c r="Q136" s="276"/>
      <c r="R136" s="276"/>
    </row>
    <row r="137" spans="1:20" s="62" customFormat="1" x14ac:dyDescent="0.3">
      <c r="A137" s="96"/>
      <c r="B137" s="273"/>
      <c r="C137" s="256"/>
      <c r="D137" s="256"/>
      <c r="E137" s="256"/>
      <c r="F137" s="256"/>
      <c r="G137" s="256"/>
      <c r="H137" s="256"/>
      <c r="I137" s="256"/>
      <c r="J137" s="274"/>
      <c r="K137" s="274"/>
      <c r="L137" s="195"/>
      <c r="M137" s="275"/>
      <c r="N137" s="276"/>
      <c r="O137" s="276"/>
      <c r="P137" s="276"/>
      <c r="Q137" s="276"/>
      <c r="R137" s="276"/>
    </row>
    <row r="138" spans="1:20" s="62" customFormat="1" x14ac:dyDescent="0.3">
      <c r="A138" s="96"/>
      <c r="B138" s="273"/>
      <c r="C138" s="256"/>
      <c r="D138" s="256"/>
      <c r="E138" s="256"/>
      <c r="F138" s="256"/>
      <c r="G138" s="256"/>
      <c r="H138" s="256"/>
      <c r="I138" s="256"/>
      <c r="J138" s="274"/>
      <c r="K138" s="274"/>
      <c r="L138" s="195"/>
      <c r="M138" s="275"/>
      <c r="N138" s="276"/>
      <c r="O138" s="276"/>
      <c r="P138" s="276"/>
      <c r="Q138" s="276"/>
      <c r="R138" s="276"/>
    </row>
    <row r="139" spans="1:20" s="62" customFormat="1" x14ac:dyDescent="0.3">
      <c r="A139" s="96"/>
      <c r="B139" s="273"/>
      <c r="C139" s="256"/>
      <c r="D139" s="256"/>
      <c r="E139" s="256"/>
      <c r="F139" s="256"/>
      <c r="G139" s="256"/>
      <c r="H139" s="256"/>
      <c r="I139" s="256"/>
      <c r="J139" s="274"/>
      <c r="K139" s="274"/>
      <c r="L139" s="195"/>
      <c r="M139" s="275"/>
      <c r="N139" s="276"/>
      <c r="O139" s="276"/>
      <c r="P139" s="276"/>
      <c r="Q139" s="276"/>
      <c r="R139" s="276"/>
    </row>
    <row r="140" spans="1:20" s="62" customFormat="1" x14ac:dyDescent="0.3">
      <c r="A140" s="96"/>
      <c r="B140" s="273"/>
      <c r="C140" s="256"/>
      <c r="D140" s="256"/>
      <c r="E140" s="256"/>
      <c r="F140" s="256"/>
      <c r="G140" s="256"/>
      <c r="H140" s="256"/>
      <c r="I140" s="256"/>
      <c r="J140" s="274"/>
      <c r="K140" s="274"/>
      <c r="L140" s="195"/>
      <c r="M140" s="275"/>
      <c r="N140" s="276"/>
      <c r="O140" s="276"/>
      <c r="P140" s="276"/>
      <c r="Q140" s="276"/>
      <c r="R140" s="276"/>
    </row>
    <row r="141" spans="1:20" s="62" customFormat="1" x14ac:dyDescent="0.3">
      <c r="A141" s="96"/>
      <c r="B141" s="273"/>
      <c r="C141" s="256"/>
      <c r="D141" s="256"/>
      <c r="E141" s="256"/>
      <c r="F141" s="256"/>
      <c r="G141" s="256"/>
      <c r="H141" s="256"/>
      <c r="I141" s="256"/>
      <c r="J141" s="274"/>
      <c r="K141" s="274"/>
      <c r="L141" s="195"/>
      <c r="M141" s="275"/>
      <c r="N141" s="276"/>
      <c r="O141" s="276"/>
      <c r="P141" s="276"/>
      <c r="Q141" s="276"/>
      <c r="R141" s="276"/>
    </row>
    <row r="142" spans="1:20" s="62" customFormat="1" x14ac:dyDescent="0.3">
      <c r="A142" s="96"/>
      <c r="B142" s="273"/>
      <c r="C142" s="256"/>
      <c r="D142" s="256"/>
      <c r="E142" s="256"/>
      <c r="F142" s="256"/>
      <c r="G142" s="256"/>
      <c r="H142" s="256"/>
      <c r="I142" s="256"/>
      <c r="J142" s="274"/>
      <c r="K142" s="274"/>
      <c r="L142" s="195"/>
      <c r="M142" s="275"/>
      <c r="N142" s="276"/>
      <c r="O142" s="276"/>
      <c r="P142" s="276"/>
      <c r="Q142" s="276"/>
      <c r="R142" s="276"/>
    </row>
    <row r="143" spans="1:20" s="62" customFormat="1" x14ac:dyDescent="0.3">
      <c r="A143" s="96"/>
      <c r="B143" s="273"/>
      <c r="C143" s="256"/>
      <c r="D143" s="256"/>
      <c r="E143" s="256"/>
      <c r="F143" s="256"/>
      <c r="G143" s="256"/>
      <c r="H143" s="256"/>
      <c r="I143" s="256"/>
      <c r="J143" s="274"/>
      <c r="K143" s="274"/>
      <c r="L143" s="195"/>
      <c r="M143" s="275"/>
      <c r="N143" s="276"/>
      <c r="O143" s="276"/>
      <c r="P143" s="276"/>
      <c r="Q143" s="276"/>
      <c r="R143" s="276"/>
    </row>
    <row r="144" spans="1:20" s="62" customFormat="1" x14ac:dyDescent="0.3">
      <c r="A144" s="96"/>
      <c r="B144" s="273"/>
      <c r="C144" s="256"/>
      <c r="D144" s="256"/>
      <c r="E144" s="256"/>
      <c r="F144" s="256"/>
      <c r="G144" s="256"/>
      <c r="H144" s="256"/>
      <c r="I144" s="256"/>
      <c r="J144" s="274"/>
      <c r="K144" s="274"/>
      <c r="L144" s="195"/>
      <c r="M144" s="275"/>
      <c r="N144" s="276"/>
      <c r="O144" s="276"/>
      <c r="P144" s="276"/>
      <c r="Q144" s="276"/>
      <c r="R144" s="276"/>
    </row>
    <row r="145" spans="1:18" s="62" customFormat="1" x14ac:dyDescent="0.3">
      <c r="A145" s="96"/>
      <c r="B145" s="273"/>
      <c r="C145" s="256"/>
      <c r="D145" s="256"/>
      <c r="E145" s="256"/>
      <c r="F145" s="256"/>
      <c r="G145" s="256"/>
      <c r="H145" s="256"/>
      <c r="I145" s="256"/>
      <c r="J145" s="274"/>
      <c r="K145" s="274"/>
      <c r="L145" s="195"/>
      <c r="M145" s="275"/>
      <c r="N145" s="276"/>
      <c r="O145" s="276"/>
      <c r="P145" s="276"/>
      <c r="Q145" s="276"/>
      <c r="R145" s="276"/>
    </row>
    <row r="146" spans="1:18" s="62" customFormat="1" x14ac:dyDescent="0.3">
      <c r="A146" s="96"/>
      <c r="B146" s="273"/>
      <c r="C146" s="256"/>
      <c r="D146" s="256"/>
      <c r="E146" s="256"/>
      <c r="F146" s="256"/>
      <c r="G146" s="256"/>
      <c r="H146" s="256"/>
      <c r="I146" s="256"/>
      <c r="J146" s="274"/>
      <c r="K146" s="274"/>
      <c r="L146" s="195"/>
      <c r="M146" s="275"/>
      <c r="N146" s="276"/>
      <c r="O146" s="276"/>
      <c r="P146" s="276"/>
      <c r="Q146" s="276"/>
      <c r="R146" s="276"/>
    </row>
    <row r="147" spans="1:18" s="62" customFormat="1" x14ac:dyDescent="0.3">
      <c r="A147" s="96"/>
      <c r="B147" s="273"/>
      <c r="C147" s="256"/>
      <c r="D147" s="256"/>
      <c r="E147" s="256"/>
      <c r="F147" s="256"/>
      <c r="G147" s="256"/>
      <c r="H147" s="256"/>
      <c r="I147" s="256"/>
      <c r="J147" s="274"/>
      <c r="K147" s="274"/>
      <c r="L147" s="195"/>
      <c r="M147" s="275"/>
      <c r="N147" s="276"/>
      <c r="O147" s="276"/>
      <c r="P147" s="276"/>
      <c r="Q147" s="276"/>
      <c r="R147" s="276"/>
    </row>
    <row r="148" spans="1:18" s="62" customFormat="1" x14ac:dyDescent="0.3">
      <c r="A148" s="96"/>
      <c r="B148" s="273"/>
      <c r="C148" s="256"/>
      <c r="D148" s="256"/>
      <c r="E148" s="256"/>
      <c r="F148" s="256"/>
      <c r="G148" s="256"/>
      <c r="H148" s="256"/>
      <c r="I148" s="256"/>
      <c r="J148" s="274"/>
      <c r="K148" s="274"/>
      <c r="L148" s="195"/>
      <c r="M148" s="275"/>
      <c r="N148" s="276"/>
      <c r="O148" s="276"/>
      <c r="P148" s="276"/>
      <c r="Q148" s="276"/>
      <c r="R148" s="276"/>
    </row>
    <row r="149" spans="1:18" s="62" customFormat="1" x14ac:dyDescent="0.3">
      <c r="A149" s="96"/>
      <c r="B149" s="273"/>
      <c r="C149" s="256"/>
      <c r="D149" s="256"/>
      <c r="E149" s="256"/>
      <c r="F149" s="256"/>
      <c r="G149" s="256"/>
      <c r="H149" s="256"/>
      <c r="I149" s="256"/>
      <c r="J149" s="274"/>
      <c r="K149" s="274"/>
      <c r="L149" s="195"/>
      <c r="M149" s="275"/>
      <c r="N149" s="276"/>
      <c r="O149" s="276"/>
      <c r="P149" s="276"/>
      <c r="Q149" s="276"/>
      <c r="R149" s="276"/>
    </row>
    <row r="150" spans="1:18" s="62" customFormat="1" x14ac:dyDescent="0.3">
      <c r="A150" s="96"/>
      <c r="B150" s="273"/>
      <c r="C150" s="256"/>
      <c r="D150" s="256"/>
      <c r="E150" s="256"/>
      <c r="F150" s="256"/>
      <c r="G150" s="256"/>
      <c r="H150" s="256"/>
      <c r="I150" s="256"/>
      <c r="J150" s="274"/>
      <c r="K150" s="274"/>
      <c r="L150" s="195"/>
      <c r="M150" s="275"/>
      <c r="N150" s="276"/>
      <c r="O150" s="276"/>
      <c r="P150" s="276"/>
      <c r="Q150" s="276"/>
      <c r="R150" s="276"/>
    </row>
    <row r="151" spans="1:18" s="62" customFormat="1" x14ac:dyDescent="0.3">
      <c r="A151" s="96"/>
      <c r="B151" s="273"/>
      <c r="C151" s="256"/>
      <c r="D151" s="256"/>
      <c r="E151" s="256"/>
      <c r="F151" s="256"/>
      <c r="G151" s="256"/>
      <c r="H151" s="256"/>
      <c r="I151" s="256"/>
      <c r="J151" s="274"/>
      <c r="K151" s="274"/>
      <c r="L151" s="195"/>
      <c r="M151" s="275"/>
      <c r="N151" s="276"/>
      <c r="O151" s="276"/>
      <c r="P151" s="276"/>
      <c r="Q151" s="276"/>
      <c r="R151" s="276"/>
    </row>
    <row r="152" spans="1:18" s="62" customFormat="1" x14ac:dyDescent="0.3">
      <c r="A152" s="96"/>
      <c r="B152" s="273"/>
      <c r="C152" s="256"/>
      <c r="D152" s="256"/>
      <c r="E152" s="256"/>
      <c r="F152" s="256"/>
      <c r="G152" s="256"/>
      <c r="H152" s="256"/>
      <c r="I152" s="256"/>
      <c r="J152" s="274"/>
      <c r="K152" s="274"/>
      <c r="L152" s="195"/>
      <c r="M152" s="275"/>
      <c r="N152" s="276"/>
      <c r="O152" s="276"/>
      <c r="P152" s="276"/>
      <c r="Q152" s="276"/>
      <c r="R152" s="276"/>
    </row>
    <row r="153" spans="1:18" s="62" customFormat="1" x14ac:dyDescent="0.3">
      <c r="A153" s="96"/>
      <c r="B153" s="273"/>
      <c r="C153" s="256"/>
      <c r="D153" s="256"/>
      <c r="E153" s="256"/>
      <c r="F153" s="256"/>
      <c r="G153" s="256"/>
      <c r="H153" s="256"/>
      <c r="I153" s="256"/>
      <c r="J153" s="274"/>
      <c r="K153" s="274"/>
      <c r="L153" s="195"/>
      <c r="M153" s="275"/>
      <c r="N153" s="276"/>
      <c r="O153" s="276"/>
      <c r="P153" s="276"/>
      <c r="Q153" s="276"/>
      <c r="R153" s="276"/>
    </row>
    <row r="154" spans="1:18" s="62" customFormat="1" x14ac:dyDescent="0.3">
      <c r="A154" s="96"/>
      <c r="B154" s="273"/>
      <c r="C154" s="256"/>
      <c r="D154" s="256"/>
      <c r="E154" s="256"/>
      <c r="F154" s="256"/>
      <c r="G154" s="256"/>
      <c r="H154" s="256"/>
      <c r="I154" s="256"/>
      <c r="J154" s="274"/>
      <c r="K154" s="274"/>
      <c r="L154" s="195"/>
      <c r="M154" s="275"/>
      <c r="N154" s="276"/>
      <c r="O154" s="276"/>
      <c r="P154" s="276"/>
      <c r="Q154" s="276"/>
      <c r="R154" s="276"/>
    </row>
    <row r="155" spans="1:18" s="62" customFormat="1" x14ac:dyDescent="0.3">
      <c r="A155" s="96"/>
      <c r="B155" s="273"/>
      <c r="C155" s="256"/>
      <c r="D155" s="256"/>
      <c r="E155" s="256"/>
      <c r="F155" s="256"/>
      <c r="G155" s="256"/>
      <c r="H155" s="256"/>
      <c r="I155" s="256"/>
      <c r="J155" s="274"/>
      <c r="K155" s="274"/>
      <c r="L155" s="195"/>
      <c r="M155" s="275"/>
      <c r="N155" s="276"/>
      <c r="O155" s="276"/>
      <c r="P155" s="276"/>
      <c r="Q155" s="276"/>
      <c r="R155" s="276"/>
    </row>
    <row r="156" spans="1:18" s="62" customFormat="1" x14ac:dyDescent="0.3">
      <c r="A156" s="96"/>
      <c r="B156" s="273"/>
      <c r="C156" s="256"/>
      <c r="D156" s="256"/>
      <c r="E156" s="256"/>
      <c r="F156" s="256"/>
      <c r="G156" s="256"/>
      <c r="H156" s="256"/>
      <c r="I156" s="256"/>
      <c r="J156" s="274"/>
      <c r="K156" s="274"/>
      <c r="L156" s="195"/>
      <c r="M156" s="275"/>
      <c r="N156" s="276"/>
      <c r="O156" s="276"/>
      <c r="P156" s="276"/>
      <c r="Q156" s="276"/>
      <c r="R156" s="276"/>
    </row>
    <row r="157" spans="1:18" s="62" customFormat="1" x14ac:dyDescent="0.3">
      <c r="A157" s="96"/>
      <c r="B157" s="273"/>
      <c r="C157" s="256"/>
      <c r="D157" s="256"/>
      <c r="E157" s="256"/>
      <c r="F157" s="256"/>
      <c r="G157" s="256"/>
      <c r="H157" s="256"/>
      <c r="I157" s="256"/>
      <c r="J157" s="274"/>
      <c r="K157" s="274"/>
      <c r="L157" s="195"/>
      <c r="M157" s="275"/>
      <c r="N157" s="276"/>
      <c r="O157" s="276"/>
      <c r="P157" s="276"/>
      <c r="Q157" s="276"/>
      <c r="R157" s="276"/>
    </row>
    <row r="158" spans="1:18" s="62" customFormat="1" x14ac:dyDescent="0.3">
      <c r="A158" s="96"/>
      <c r="B158" s="273"/>
      <c r="C158" s="256"/>
      <c r="D158" s="256"/>
      <c r="E158" s="256"/>
      <c r="F158" s="256"/>
      <c r="G158" s="256"/>
      <c r="H158" s="256"/>
      <c r="I158" s="256"/>
      <c r="J158" s="274"/>
      <c r="K158" s="274"/>
      <c r="L158" s="195"/>
      <c r="M158" s="275"/>
      <c r="N158" s="276"/>
      <c r="O158" s="276"/>
      <c r="P158" s="276"/>
      <c r="Q158" s="276"/>
      <c r="R158" s="276"/>
    </row>
    <row r="159" spans="1:18" s="62" customFormat="1" x14ac:dyDescent="0.3">
      <c r="A159" s="96"/>
      <c r="B159" s="273"/>
      <c r="C159" s="256"/>
      <c r="D159" s="256"/>
      <c r="E159" s="256"/>
      <c r="F159" s="256"/>
      <c r="G159" s="256"/>
      <c r="H159" s="256"/>
      <c r="I159" s="256"/>
      <c r="J159" s="274"/>
      <c r="K159" s="274"/>
      <c r="L159" s="195"/>
      <c r="M159" s="275"/>
      <c r="N159" s="276"/>
      <c r="O159" s="276"/>
      <c r="P159" s="276"/>
      <c r="Q159" s="276"/>
      <c r="R159" s="276"/>
    </row>
    <row r="160" spans="1:18" s="62" customFormat="1" x14ac:dyDescent="0.3">
      <c r="A160" s="96"/>
      <c r="B160" s="273"/>
      <c r="C160" s="256"/>
      <c r="D160" s="256"/>
      <c r="E160" s="256"/>
      <c r="F160" s="256"/>
      <c r="G160" s="256"/>
      <c r="H160" s="256"/>
      <c r="I160" s="256"/>
      <c r="J160" s="274"/>
      <c r="K160" s="274"/>
      <c r="L160" s="195"/>
      <c r="M160" s="275"/>
      <c r="N160" s="276"/>
      <c r="O160" s="276"/>
      <c r="P160" s="276"/>
      <c r="Q160" s="276"/>
      <c r="R160" s="276"/>
    </row>
    <row r="161" spans="1:18" s="62" customFormat="1" x14ac:dyDescent="0.3">
      <c r="A161" s="96"/>
      <c r="B161" s="273"/>
      <c r="C161" s="256"/>
      <c r="D161" s="256"/>
      <c r="E161" s="256"/>
      <c r="F161" s="256"/>
      <c r="G161" s="256"/>
      <c r="H161" s="256"/>
      <c r="I161" s="256"/>
      <c r="J161" s="274"/>
      <c r="K161" s="274"/>
      <c r="L161" s="195"/>
      <c r="M161" s="275"/>
      <c r="N161" s="276"/>
      <c r="O161" s="276"/>
      <c r="P161" s="276"/>
      <c r="Q161" s="276"/>
      <c r="R161" s="276"/>
    </row>
    <row r="162" spans="1:18" s="62" customFormat="1" x14ac:dyDescent="0.3">
      <c r="A162" s="96"/>
      <c r="B162" s="273"/>
      <c r="C162" s="256"/>
      <c r="D162" s="256"/>
      <c r="E162" s="256"/>
      <c r="F162" s="256"/>
      <c r="G162" s="256"/>
      <c r="H162" s="256"/>
      <c r="I162" s="256"/>
      <c r="J162" s="274"/>
      <c r="K162" s="274"/>
      <c r="L162" s="195"/>
      <c r="M162" s="275"/>
      <c r="N162" s="276"/>
      <c r="O162" s="276"/>
      <c r="P162" s="276"/>
      <c r="Q162" s="276"/>
      <c r="R162" s="276"/>
    </row>
    <row r="163" spans="1:18" s="62" customFormat="1" x14ac:dyDescent="0.3">
      <c r="A163" s="96"/>
      <c r="B163" s="273"/>
      <c r="C163" s="256"/>
      <c r="D163" s="256"/>
      <c r="E163" s="256"/>
      <c r="F163" s="256"/>
      <c r="G163" s="256"/>
      <c r="H163" s="256"/>
      <c r="I163" s="256"/>
      <c r="J163" s="274"/>
      <c r="K163" s="274"/>
      <c r="L163" s="195"/>
      <c r="M163" s="275"/>
      <c r="N163" s="276"/>
      <c r="O163" s="276"/>
      <c r="P163" s="276"/>
      <c r="Q163" s="276"/>
      <c r="R163" s="276"/>
    </row>
    <row r="164" spans="1:18" s="62" customFormat="1" x14ac:dyDescent="0.3">
      <c r="A164" s="96"/>
      <c r="B164" s="273"/>
      <c r="C164" s="256"/>
      <c r="D164" s="256"/>
      <c r="E164" s="256"/>
      <c r="F164" s="256"/>
      <c r="G164" s="256"/>
      <c r="H164" s="256"/>
      <c r="I164" s="256"/>
      <c r="J164" s="274"/>
      <c r="K164" s="274"/>
      <c r="L164" s="195"/>
      <c r="M164" s="275"/>
      <c r="N164" s="276"/>
      <c r="O164" s="276"/>
      <c r="P164" s="276"/>
      <c r="Q164" s="276"/>
      <c r="R164" s="276"/>
    </row>
    <row r="165" spans="1:18" s="62" customFormat="1" x14ac:dyDescent="0.3">
      <c r="A165" s="96"/>
      <c r="B165" s="273"/>
      <c r="C165" s="256"/>
      <c r="D165" s="256"/>
      <c r="E165" s="256"/>
      <c r="F165" s="256"/>
      <c r="G165" s="256"/>
      <c r="H165" s="256"/>
      <c r="I165" s="256"/>
      <c r="J165" s="274"/>
      <c r="K165" s="274"/>
      <c r="L165" s="195"/>
      <c r="M165" s="275"/>
      <c r="N165" s="276"/>
      <c r="O165" s="276"/>
      <c r="P165" s="276"/>
      <c r="Q165" s="276"/>
      <c r="R165" s="276"/>
    </row>
    <row r="166" spans="1:18" s="62" customFormat="1" x14ac:dyDescent="0.3">
      <c r="A166" s="96"/>
      <c r="B166" s="273"/>
      <c r="C166" s="256"/>
      <c r="D166" s="256"/>
      <c r="E166" s="256"/>
      <c r="F166" s="256"/>
      <c r="G166" s="256"/>
      <c r="H166" s="256"/>
      <c r="I166" s="256"/>
      <c r="J166" s="274"/>
      <c r="K166" s="274"/>
      <c r="L166" s="195"/>
      <c r="M166" s="275"/>
      <c r="N166" s="276"/>
      <c r="O166" s="276"/>
      <c r="P166" s="276"/>
      <c r="Q166" s="276"/>
      <c r="R166" s="276"/>
    </row>
    <row r="167" spans="1:18" s="62" customFormat="1" x14ac:dyDescent="0.3">
      <c r="A167" s="96"/>
      <c r="B167" s="273"/>
      <c r="C167" s="256"/>
      <c r="D167" s="256"/>
      <c r="E167" s="256"/>
      <c r="F167" s="256"/>
      <c r="G167" s="256"/>
      <c r="H167" s="256"/>
      <c r="I167" s="256"/>
      <c r="J167" s="274"/>
      <c r="K167" s="274"/>
      <c r="L167" s="195"/>
      <c r="M167" s="275"/>
      <c r="N167" s="276"/>
      <c r="O167" s="276"/>
      <c r="P167" s="276"/>
      <c r="Q167" s="276"/>
      <c r="R167" s="276"/>
    </row>
    <row r="168" spans="1:18" s="62" customFormat="1" x14ac:dyDescent="0.3">
      <c r="A168" s="96"/>
      <c r="B168" s="273"/>
      <c r="C168" s="256"/>
      <c r="D168" s="256"/>
      <c r="E168" s="256"/>
      <c r="F168" s="256"/>
      <c r="G168" s="256"/>
      <c r="H168" s="256"/>
      <c r="I168" s="256"/>
      <c r="J168" s="274"/>
      <c r="K168" s="274"/>
      <c r="L168" s="195"/>
      <c r="M168" s="275"/>
      <c r="N168" s="276"/>
      <c r="O168" s="276"/>
      <c r="P168" s="276"/>
      <c r="Q168" s="276"/>
      <c r="R168" s="276"/>
    </row>
    <row r="169" spans="1:18" s="62" customFormat="1" x14ac:dyDescent="0.3">
      <c r="A169" s="96"/>
      <c r="B169" s="273"/>
      <c r="C169" s="256"/>
      <c r="D169" s="256"/>
      <c r="E169" s="256"/>
      <c r="F169" s="256"/>
      <c r="G169" s="256"/>
      <c r="H169" s="256"/>
      <c r="I169" s="256"/>
      <c r="J169" s="274"/>
      <c r="K169" s="274"/>
      <c r="L169" s="195"/>
      <c r="M169" s="275"/>
      <c r="N169" s="276"/>
      <c r="O169" s="276"/>
      <c r="P169" s="276"/>
      <c r="Q169" s="276"/>
      <c r="R169" s="276"/>
    </row>
    <row r="170" spans="1:18" s="62" customFormat="1" x14ac:dyDescent="0.3">
      <c r="A170" s="96"/>
      <c r="B170" s="273"/>
      <c r="C170" s="256"/>
      <c r="D170" s="256"/>
      <c r="E170" s="256"/>
      <c r="F170" s="256"/>
      <c r="G170" s="256"/>
      <c r="H170" s="256"/>
      <c r="I170" s="256"/>
      <c r="J170" s="274"/>
      <c r="K170" s="274"/>
      <c r="L170" s="195"/>
      <c r="M170" s="275"/>
      <c r="N170" s="276"/>
      <c r="O170" s="276"/>
      <c r="P170" s="276"/>
      <c r="Q170" s="276"/>
      <c r="R170" s="276"/>
    </row>
    <row r="171" spans="1:18" x14ac:dyDescent="0.3">
      <c r="A171" s="84"/>
      <c r="B171" s="85"/>
      <c r="C171" s="36"/>
      <c r="D171" s="36"/>
      <c r="E171" s="36"/>
      <c r="F171" s="36"/>
      <c r="G171" s="36"/>
      <c r="H171" s="36"/>
      <c r="I171" s="36"/>
      <c r="J171" s="81"/>
      <c r="K171" s="81"/>
      <c r="L171" s="193"/>
    </row>
    <row r="172" spans="1:18" x14ac:dyDescent="0.3">
      <c r="A172" s="84"/>
      <c r="B172" s="85"/>
      <c r="C172" s="36"/>
      <c r="D172" s="36"/>
      <c r="E172" s="36"/>
      <c r="F172" s="36"/>
      <c r="G172" s="36"/>
      <c r="H172" s="36"/>
      <c r="I172" s="36"/>
      <c r="J172" s="81"/>
      <c r="K172" s="81"/>
      <c r="L172" s="193"/>
    </row>
    <row r="173" spans="1:18" x14ac:dyDescent="0.3">
      <c r="A173" s="84"/>
      <c r="B173" s="85"/>
      <c r="C173" s="36"/>
      <c r="D173" s="36"/>
      <c r="E173" s="36"/>
      <c r="F173" s="36"/>
      <c r="G173" s="36"/>
      <c r="H173" s="36"/>
      <c r="I173" s="36"/>
      <c r="J173" s="81"/>
      <c r="K173" s="81"/>
      <c r="L173" s="193"/>
    </row>
    <row r="174" spans="1:18" x14ac:dyDescent="0.3">
      <c r="A174" s="84"/>
      <c r="B174" s="85"/>
      <c r="C174" s="36"/>
      <c r="D174" s="36"/>
      <c r="E174" s="36"/>
      <c r="F174" s="36"/>
      <c r="G174" s="36"/>
      <c r="H174" s="36"/>
      <c r="I174" s="36"/>
      <c r="J174" s="81"/>
      <c r="K174" s="81"/>
      <c r="L174" s="193"/>
    </row>
    <row r="175" spans="1:18" x14ac:dyDescent="0.3">
      <c r="A175" s="84"/>
      <c r="B175" s="85"/>
      <c r="C175" s="36"/>
      <c r="D175" s="36"/>
      <c r="E175" s="36"/>
      <c r="F175" s="36"/>
      <c r="G175" s="36"/>
      <c r="H175" s="36"/>
      <c r="I175" s="36"/>
      <c r="J175" s="81"/>
      <c r="K175" s="81"/>
      <c r="L175" s="193"/>
    </row>
    <row r="176" spans="1:18" x14ac:dyDescent="0.3">
      <c r="A176" s="84"/>
      <c r="B176" s="85"/>
      <c r="C176" s="36"/>
      <c r="D176" s="36"/>
      <c r="E176" s="36"/>
      <c r="F176" s="36"/>
      <c r="G176" s="36"/>
      <c r="H176" s="36"/>
      <c r="I176" s="36"/>
      <c r="J176" s="81"/>
      <c r="K176" s="81"/>
      <c r="L176" s="193"/>
    </row>
    <row r="177" spans="1:12" x14ac:dyDescent="0.3">
      <c r="A177" s="84"/>
      <c r="B177" s="85"/>
      <c r="C177" s="36"/>
      <c r="D177" s="36"/>
      <c r="E177" s="36"/>
      <c r="F177" s="36"/>
      <c r="G177" s="36"/>
      <c r="H177" s="36"/>
      <c r="I177" s="36"/>
      <c r="J177" s="81"/>
      <c r="K177" s="81"/>
      <c r="L177" s="193"/>
    </row>
    <row r="178" spans="1:12" x14ac:dyDescent="0.3">
      <c r="A178" s="84"/>
      <c r="B178" s="85"/>
      <c r="C178" s="36"/>
      <c r="D178" s="36"/>
      <c r="E178" s="36"/>
      <c r="F178" s="36"/>
      <c r="G178" s="36"/>
      <c r="H178" s="36"/>
      <c r="I178" s="36"/>
      <c r="J178" s="81"/>
      <c r="K178" s="81"/>
      <c r="L178" s="193"/>
    </row>
    <row r="179" spans="1:12" x14ac:dyDescent="0.3">
      <c r="A179" s="84"/>
      <c r="B179" s="85"/>
      <c r="C179" s="36"/>
      <c r="D179" s="36"/>
      <c r="E179" s="36"/>
      <c r="F179" s="36"/>
      <c r="G179" s="36"/>
      <c r="H179" s="36"/>
      <c r="I179" s="36"/>
      <c r="J179" s="81"/>
      <c r="K179" s="81"/>
      <c r="L179" s="193"/>
    </row>
    <row r="180" spans="1:12" x14ac:dyDescent="0.3">
      <c r="A180" s="84"/>
      <c r="B180" s="85"/>
      <c r="C180" s="36"/>
      <c r="D180" s="36"/>
      <c r="E180" s="36"/>
      <c r="F180" s="36"/>
      <c r="G180" s="36"/>
      <c r="H180" s="36"/>
      <c r="I180" s="36"/>
      <c r="J180" s="81"/>
      <c r="K180" s="81"/>
      <c r="L180" s="193"/>
    </row>
    <row r="181" spans="1:12" x14ac:dyDescent="0.3">
      <c r="A181" s="84"/>
      <c r="B181" s="85"/>
      <c r="C181" s="36"/>
      <c r="D181" s="36"/>
      <c r="E181" s="36"/>
      <c r="F181" s="36"/>
      <c r="G181" s="36"/>
      <c r="H181" s="36"/>
      <c r="I181" s="36"/>
      <c r="J181" s="81"/>
      <c r="K181" s="81"/>
      <c r="L181" s="193"/>
    </row>
    <row r="182" spans="1:12" x14ac:dyDescent="0.3">
      <c r="A182" s="84"/>
      <c r="B182" s="85"/>
      <c r="C182" s="36"/>
      <c r="D182" s="36"/>
      <c r="E182" s="36"/>
      <c r="F182" s="36"/>
      <c r="G182" s="36"/>
      <c r="H182" s="36"/>
      <c r="I182" s="36"/>
      <c r="J182" s="81"/>
      <c r="K182" s="81"/>
      <c r="L182" s="193"/>
    </row>
    <row r="183" spans="1:12" x14ac:dyDescent="0.3">
      <c r="A183" s="84"/>
      <c r="B183" s="85"/>
      <c r="C183" s="36"/>
      <c r="D183" s="36"/>
      <c r="E183" s="36"/>
      <c r="F183" s="36"/>
      <c r="G183" s="36"/>
      <c r="H183" s="36"/>
      <c r="I183" s="36"/>
      <c r="J183" s="81"/>
      <c r="K183" s="81"/>
      <c r="L183" s="193"/>
    </row>
    <row r="184" spans="1:12" x14ac:dyDescent="0.3">
      <c r="A184" s="84"/>
      <c r="B184" s="85"/>
      <c r="C184" s="36"/>
      <c r="D184" s="36"/>
      <c r="E184" s="36"/>
      <c r="F184" s="36"/>
      <c r="G184" s="36"/>
      <c r="H184" s="36"/>
      <c r="I184" s="36"/>
      <c r="J184" s="81"/>
      <c r="K184" s="81"/>
      <c r="L184" s="193"/>
    </row>
    <row r="185" spans="1:12" x14ac:dyDescent="0.3">
      <c r="A185" s="84"/>
      <c r="B185" s="85"/>
      <c r="C185" s="36"/>
      <c r="D185" s="36"/>
      <c r="E185" s="36"/>
      <c r="F185" s="36"/>
      <c r="G185" s="36"/>
      <c r="H185" s="36"/>
      <c r="I185" s="36"/>
      <c r="J185" s="81"/>
      <c r="K185" s="81"/>
      <c r="L185" s="193"/>
    </row>
    <row r="186" spans="1:12" x14ac:dyDescent="0.3">
      <c r="A186" s="84"/>
      <c r="B186" s="85"/>
      <c r="C186" s="36"/>
      <c r="D186" s="36"/>
      <c r="E186" s="36"/>
      <c r="F186" s="36"/>
      <c r="G186" s="36"/>
      <c r="H186" s="36"/>
      <c r="I186" s="36"/>
      <c r="J186" s="81"/>
      <c r="K186" s="81"/>
      <c r="L186" s="193"/>
    </row>
    <row r="187" spans="1:12" x14ac:dyDescent="0.3">
      <c r="A187" s="84"/>
      <c r="B187" s="85"/>
      <c r="C187" s="36"/>
      <c r="D187" s="36"/>
      <c r="E187" s="36"/>
      <c r="F187" s="36"/>
      <c r="G187" s="36"/>
      <c r="H187" s="36"/>
      <c r="I187" s="36"/>
      <c r="J187" s="81"/>
      <c r="K187" s="81"/>
      <c r="L187" s="193"/>
    </row>
    <row r="188" spans="1:12" x14ac:dyDescent="0.3">
      <c r="A188" s="84"/>
      <c r="B188" s="85"/>
      <c r="C188" s="36"/>
      <c r="D188" s="36"/>
      <c r="E188" s="36"/>
      <c r="F188" s="36"/>
      <c r="G188" s="36"/>
      <c r="H188" s="36"/>
      <c r="I188" s="36"/>
      <c r="J188" s="81"/>
      <c r="K188" s="81"/>
      <c r="L188" s="193"/>
    </row>
    <row r="189" spans="1:12" x14ac:dyDescent="0.3">
      <c r="A189" s="84"/>
      <c r="B189" s="85"/>
      <c r="C189" s="36"/>
      <c r="D189" s="36"/>
      <c r="E189" s="36"/>
      <c r="F189" s="36"/>
      <c r="G189" s="36"/>
      <c r="H189" s="36"/>
      <c r="I189" s="36"/>
      <c r="J189" s="81"/>
      <c r="K189" s="81"/>
      <c r="L189" s="193"/>
    </row>
    <row r="190" spans="1:12" x14ac:dyDescent="0.3">
      <c r="A190" s="84"/>
      <c r="B190" s="85"/>
      <c r="C190" s="36"/>
      <c r="D190" s="36"/>
      <c r="E190" s="36"/>
      <c r="F190" s="36"/>
      <c r="G190" s="36"/>
      <c r="H190" s="36"/>
      <c r="I190" s="36"/>
      <c r="J190" s="81"/>
      <c r="K190" s="81"/>
      <c r="L190" s="193"/>
    </row>
    <row r="191" spans="1:12" x14ac:dyDescent="0.3">
      <c r="A191" s="84"/>
      <c r="B191" s="85"/>
      <c r="C191" s="36"/>
      <c r="D191" s="36"/>
      <c r="E191" s="36"/>
      <c r="F191" s="36"/>
      <c r="G191" s="36"/>
      <c r="H191" s="36"/>
      <c r="I191" s="36"/>
      <c r="J191" s="81"/>
      <c r="K191" s="81"/>
      <c r="L191" s="193"/>
    </row>
    <row r="192" spans="1:12" x14ac:dyDescent="0.3">
      <c r="A192" s="84"/>
      <c r="B192" s="85"/>
      <c r="C192" s="36"/>
      <c r="D192" s="36"/>
      <c r="E192" s="36"/>
      <c r="F192" s="36"/>
      <c r="G192" s="36"/>
      <c r="H192" s="36"/>
      <c r="I192" s="36"/>
      <c r="J192" s="81"/>
      <c r="K192" s="81"/>
      <c r="L192" s="193"/>
    </row>
    <row r="193" spans="1:12" x14ac:dyDescent="0.3">
      <c r="A193" s="84"/>
      <c r="B193" s="85"/>
      <c r="C193" s="36"/>
      <c r="D193" s="36"/>
      <c r="E193" s="36"/>
      <c r="F193" s="36"/>
      <c r="G193" s="36"/>
      <c r="H193" s="36"/>
      <c r="I193" s="36"/>
      <c r="J193" s="81"/>
      <c r="K193" s="81"/>
      <c r="L193" s="193"/>
    </row>
    <row r="194" spans="1:12" x14ac:dyDescent="0.3">
      <c r="A194" s="84"/>
      <c r="B194" s="85"/>
      <c r="C194" s="36"/>
      <c r="D194" s="36"/>
      <c r="E194" s="36"/>
      <c r="F194" s="36"/>
      <c r="G194" s="36"/>
      <c r="H194" s="36"/>
      <c r="I194" s="36"/>
      <c r="J194" s="81"/>
      <c r="K194" s="81"/>
      <c r="L194" s="193"/>
    </row>
    <row r="195" spans="1:12" x14ac:dyDescent="0.3">
      <c r="A195" s="84"/>
      <c r="B195" s="85"/>
      <c r="C195" s="36"/>
      <c r="D195" s="36"/>
      <c r="E195" s="36"/>
      <c r="F195" s="36"/>
      <c r="G195" s="36"/>
      <c r="H195" s="36"/>
      <c r="I195" s="36"/>
      <c r="J195" s="81"/>
      <c r="K195" s="81"/>
      <c r="L195" s="193"/>
    </row>
    <row r="196" spans="1:12" x14ac:dyDescent="0.3">
      <c r="A196" s="84"/>
      <c r="B196" s="85"/>
      <c r="C196" s="36"/>
      <c r="D196" s="36"/>
      <c r="E196" s="36"/>
      <c r="F196" s="36"/>
      <c r="G196" s="36"/>
      <c r="H196" s="36"/>
      <c r="I196" s="36"/>
      <c r="J196" s="81"/>
      <c r="K196" s="81"/>
      <c r="L196" s="193"/>
    </row>
    <row r="197" spans="1:12" x14ac:dyDescent="0.3">
      <c r="A197" s="84"/>
      <c r="B197" s="85"/>
      <c r="C197" s="36"/>
      <c r="D197" s="36"/>
      <c r="E197" s="36"/>
      <c r="F197" s="36"/>
      <c r="G197" s="36"/>
      <c r="H197" s="36"/>
      <c r="I197" s="36"/>
      <c r="J197" s="81"/>
      <c r="K197" s="81"/>
      <c r="L197" s="193"/>
    </row>
    <row r="198" spans="1:12" x14ac:dyDescent="0.3">
      <c r="A198" s="84"/>
      <c r="B198" s="85"/>
      <c r="C198" s="36"/>
      <c r="D198" s="36"/>
      <c r="E198" s="36"/>
      <c r="F198" s="36"/>
      <c r="G198" s="36"/>
      <c r="H198" s="36"/>
      <c r="I198" s="36"/>
      <c r="J198" s="81"/>
      <c r="K198" s="81"/>
      <c r="L198" s="193"/>
    </row>
    <row r="199" spans="1:12" x14ac:dyDescent="0.3">
      <c r="A199" s="84"/>
      <c r="B199" s="85"/>
      <c r="C199" s="36"/>
      <c r="D199" s="36"/>
      <c r="E199" s="36"/>
      <c r="F199" s="36"/>
      <c r="G199" s="36"/>
      <c r="H199" s="36"/>
      <c r="I199" s="36"/>
      <c r="J199" s="81"/>
      <c r="K199" s="81"/>
      <c r="L199" s="193"/>
    </row>
    <row r="200" spans="1:12" x14ac:dyDescent="0.3">
      <c r="A200" s="84"/>
      <c r="B200" s="85"/>
      <c r="C200" s="36"/>
      <c r="D200" s="36"/>
      <c r="E200" s="36"/>
      <c r="F200" s="36"/>
      <c r="G200" s="36"/>
      <c r="H200" s="36"/>
      <c r="I200" s="36"/>
      <c r="J200" s="81"/>
      <c r="K200" s="81"/>
      <c r="L200" s="193"/>
    </row>
    <row r="201" spans="1:12" x14ac:dyDescent="0.3">
      <c r="A201" s="84"/>
      <c r="B201" s="85"/>
      <c r="C201" s="36"/>
      <c r="D201" s="36"/>
      <c r="E201" s="36"/>
      <c r="F201" s="36"/>
      <c r="G201" s="36"/>
      <c r="H201" s="36"/>
      <c r="I201" s="36"/>
      <c r="J201" s="81"/>
      <c r="K201" s="81"/>
      <c r="L201" s="193"/>
    </row>
    <row r="202" spans="1:12" x14ac:dyDescent="0.3">
      <c r="A202" s="84"/>
      <c r="B202" s="85"/>
      <c r="C202" s="36"/>
      <c r="D202" s="36"/>
      <c r="E202" s="36"/>
      <c r="F202" s="36"/>
      <c r="G202" s="36"/>
      <c r="H202" s="36"/>
      <c r="I202" s="36"/>
      <c r="J202" s="81"/>
      <c r="K202" s="81"/>
      <c r="L202" s="193"/>
    </row>
    <row r="203" spans="1:12" x14ac:dyDescent="0.3">
      <c r="A203" s="84"/>
      <c r="B203" s="85"/>
      <c r="C203" s="36"/>
      <c r="D203" s="36"/>
      <c r="E203" s="36"/>
      <c r="F203" s="36"/>
      <c r="G203" s="36"/>
      <c r="H203" s="36"/>
      <c r="I203" s="36"/>
      <c r="J203" s="81"/>
      <c r="K203" s="81"/>
      <c r="L203" s="193"/>
    </row>
    <row r="204" spans="1:12" x14ac:dyDescent="0.3">
      <c r="A204" s="84"/>
      <c r="B204" s="85"/>
      <c r="C204" s="36"/>
      <c r="D204" s="36"/>
      <c r="E204" s="36"/>
      <c r="F204" s="36"/>
      <c r="G204" s="36"/>
      <c r="H204" s="36"/>
      <c r="I204" s="36"/>
      <c r="J204" s="81"/>
      <c r="K204" s="81"/>
      <c r="L204" s="193"/>
    </row>
    <row r="205" spans="1:12" x14ac:dyDescent="0.3">
      <c r="A205" s="84"/>
      <c r="B205" s="85"/>
      <c r="C205" s="36"/>
      <c r="D205" s="36"/>
      <c r="E205" s="36"/>
      <c r="F205" s="36"/>
      <c r="G205" s="36"/>
      <c r="H205" s="36"/>
      <c r="I205" s="36"/>
      <c r="J205" s="81"/>
      <c r="K205" s="81"/>
      <c r="L205" s="193"/>
    </row>
    <row r="206" spans="1:12" x14ac:dyDescent="0.3">
      <c r="A206" s="84"/>
      <c r="B206" s="85"/>
      <c r="C206" s="36"/>
      <c r="D206" s="36"/>
      <c r="E206" s="36"/>
      <c r="F206" s="36"/>
      <c r="G206" s="36"/>
      <c r="H206" s="36"/>
      <c r="I206" s="36"/>
      <c r="J206" s="81"/>
      <c r="K206" s="81"/>
      <c r="L206" s="193"/>
    </row>
    <row r="207" spans="1:12" x14ac:dyDescent="0.3">
      <c r="A207" s="84"/>
      <c r="B207" s="85"/>
      <c r="C207" s="36"/>
      <c r="D207" s="36"/>
      <c r="E207" s="36"/>
      <c r="F207" s="36"/>
      <c r="G207" s="36"/>
      <c r="H207" s="36"/>
      <c r="I207" s="36"/>
      <c r="J207" s="81"/>
      <c r="K207" s="81"/>
      <c r="L207" s="193"/>
    </row>
    <row r="208" spans="1:12" x14ac:dyDescent="0.3">
      <c r="A208" s="84"/>
      <c r="B208" s="85"/>
      <c r="C208" s="36"/>
      <c r="D208" s="36"/>
      <c r="E208" s="36"/>
      <c r="F208" s="36"/>
      <c r="G208" s="36"/>
      <c r="H208" s="36"/>
      <c r="I208" s="36"/>
      <c r="J208" s="81"/>
      <c r="K208" s="81"/>
      <c r="L208" s="193"/>
    </row>
    <row r="209" spans="1:12" x14ac:dyDescent="0.3">
      <c r="A209" s="84"/>
      <c r="B209" s="85"/>
      <c r="C209" s="36"/>
      <c r="D209" s="36"/>
      <c r="E209" s="36"/>
      <c r="F209" s="36"/>
      <c r="G209" s="36"/>
      <c r="H209" s="36"/>
      <c r="I209" s="36"/>
      <c r="J209" s="81"/>
      <c r="K209" s="81"/>
      <c r="L209" s="193"/>
    </row>
    <row r="210" spans="1:12" x14ac:dyDescent="0.3">
      <c r="A210" s="84"/>
      <c r="B210" s="85"/>
      <c r="C210" s="36"/>
      <c r="D210" s="36"/>
      <c r="E210" s="36"/>
      <c r="F210" s="36"/>
      <c r="G210" s="36"/>
      <c r="H210" s="36"/>
      <c r="I210" s="36"/>
      <c r="J210" s="81"/>
      <c r="K210" s="81"/>
      <c r="L210" s="193"/>
    </row>
    <row r="211" spans="1:12" x14ac:dyDescent="0.3">
      <c r="A211" s="84"/>
      <c r="B211" s="85"/>
      <c r="C211" s="36"/>
      <c r="D211" s="36"/>
      <c r="E211" s="36"/>
      <c r="F211" s="36"/>
      <c r="G211" s="36"/>
      <c r="H211" s="36"/>
      <c r="I211" s="36"/>
      <c r="J211" s="81"/>
      <c r="K211" s="81"/>
      <c r="L211" s="193"/>
    </row>
    <row r="212" spans="1:12" x14ac:dyDescent="0.3">
      <c r="A212" s="84"/>
      <c r="B212" s="85"/>
      <c r="C212" s="36"/>
      <c r="D212" s="36"/>
      <c r="E212" s="36"/>
      <c r="F212" s="36"/>
      <c r="G212" s="36"/>
      <c r="H212" s="36"/>
      <c r="I212" s="36"/>
      <c r="J212" s="81"/>
      <c r="K212" s="81"/>
      <c r="L212" s="193"/>
    </row>
    <row r="213" spans="1:12" x14ac:dyDescent="0.3">
      <c r="A213" s="84"/>
      <c r="B213" s="85"/>
      <c r="C213" s="36"/>
      <c r="D213" s="36"/>
      <c r="E213" s="36"/>
      <c r="F213" s="36"/>
      <c r="G213" s="36"/>
      <c r="H213" s="36"/>
      <c r="I213" s="36"/>
      <c r="J213" s="81"/>
      <c r="K213" s="81"/>
      <c r="L213" s="193"/>
    </row>
    <row r="214" spans="1:12" x14ac:dyDescent="0.3">
      <c r="A214" s="84"/>
      <c r="B214" s="85"/>
      <c r="C214" s="36"/>
      <c r="D214" s="36"/>
      <c r="E214" s="36"/>
      <c r="F214" s="36"/>
      <c r="G214" s="36"/>
      <c r="H214" s="36"/>
      <c r="I214" s="36"/>
      <c r="J214" s="81"/>
      <c r="K214" s="81"/>
      <c r="L214" s="193"/>
    </row>
    <row r="215" spans="1:12" x14ac:dyDescent="0.3">
      <c r="A215" s="84"/>
      <c r="B215" s="85"/>
      <c r="C215" s="36"/>
      <c r="D215" s="36"/>
      <c r="E215" s="36"/>
      <c r="F215" s="36"/>
      <c r="G215" s="36"/>
      <c r="H215" s="36"/>
      <c r="I215" s="36"/>
      <c r="J215" s="81"/>
      <c r="K215" s="81"/>
      <c r="L215" s="193"/>
    </row>
    <row r="216" spans="1:12" x14ac:dyDescent="0.3">
      <c r="A216" s="84"/>
      <c r="B216" s="85"/>
      <c r="C216" s="36"/>
      <c r="D216" s="36"/>
      <c r="E216" s="36"/>
      <c r="F216" s="36"/>
      <c r="G216" s="36"/>
      <c r="H216" s="36"/>
      <c r="I216" s="36"/>
      <c r="J216" s="81"/>
      <c r="K216" s="81"/>
      <c r="L216" s="193"/>
    </row>
    <row r="217" spans="1:12" x14ac:dyDescent="0.3">
      <c r="A217" s="84"/>
      <c r="B217" s="85"/>
      <c r="C217" s="36"/>
      <c r="D217" s="36"/>
      <c r="E217" s="36"/>
      <c r="F217" s="36"/>
      <c r="G217" s="36"/>
      <c r="H217" s="36"/>
      <c r="I217" s="36"/>
      <c r="J217" s="81"/>
      <c r="K217" s="81"/>
      <c r="L217" s="193"/>
    </row>
    <row r="218" spans="1:12" x14ac:dyDescent="0.3">
      <c r="A218" s="84"/>
      <c r="B218" s="85"/>
      <c r="C218" s="36"/>
      <c r="D218" s="36"/>
      <c r="E218" s="36"/>
      <c r="F218" s="36"/>
      <c r="G218" s="36"/>
      <c r="H218" s="36"/>
      <c r="I218" s="36"/>
      <c r="J218" s="81"/>
      <c r="K218" s="81"/>
      <c r="L218" s="193"/>
    </row>
    <row r="219" spans="1:12" x14ac:dyDescent="0.3">
      <c r="A219" s="84"/>
      <c r="B219" s="85"/>
      <c r="C219" s="36"/>
      <c r="D219" s="36"/>
      <c r="E219" s="36"/>
      <c r="F219" s="36"/>
      <c r="G219" s="36"/>
      <c r="H219" s="36"/>
      <c r="I219" s="36"/>
      <c r="J219" s="81"/>
      <c r="K219" s="81"/>
      <c r="L219" s="193"/>
    </row>
    <row r="220" spans="1:12" x14ac:dyDescent="0.3">
      <c r="A220" s="84"/>
      <c r="B220" s="85"/>
      <c r="C220" s="36"/>
      <c r="D220" s="36"/>
      <c r="E220" s="36"/>
      <c r="F220" s="36"/>
      <c r="G220" s="36"/>
      <c r="H220" s="36"/>
      <c r="I220" s="36"/>
      <c r="J220" s="81"/>
      <c r="K220" s="81"/>
      <c r="L220" s="193"/>
    </row>
    <row r="221" spans="1:12" x14ac:dyDescent="0.3">
      <c r="A221" s="84"/>
      <c r="B221" s="85"/>
      <c r="C221" s="36"/>
      <c r="D221" s="36"/>
      <c r="E221" s="36"/>
      <c r="F221" s="36"/>
      <c r="G221" s="36"/>
      <c r="H221" s="36"/>
      <c r="I221" s="36"/>
      <c r="J221" s="81"/>
      <c r="K221" s="81"/>
      <c r="L221" s="193"/>
    </row>
    <row r="222" spans="1:12" x14ac:dyDescent="0.3">
      <c r="A222" s="84"/>
      <c r="B222" s="85"/>
      <c r="C222" s="36"/>
      <c r="D222" s="36"/>
      <c r="E222" s="36"/>
      <c r="F222" s="36"/>
      <c r="G222" s="36"/>
      <c r="H222" s="36"/>
      <c r="I222" s="36"/>
      <c r="J222" s="81"/>
      <c r="K222" s="81"/>
      <c r="L222" s="193"/>
    </row>
    <row r="223" spans="1:12" x14ac:dyDescent="0.3">
      <c r="A223" s="84"/>
      <c r="B223" s="85"/>
      <c r="C223" s="36"/>
      <c r="D223" s="36"/>
      <c r="E223" s="36"/>
      <c r="F223" s="36"/>
      <c r="G223" s="36"/>
      <c r="H223" s="36"/>
      <c r="I223" s="36"/>
      <c r="J223" s="81"/>
      <c r="K223" s="81"/>
      <c r="L223" s="193"/>
    </row>
    <row r="224" spans="1:12" x14ac:dyDescent="0.3">
      <c r="A224" s="84"/>
      <c r="B224" s="85"/>
      <c r="C224" s="36"/>
      <c r="D224" s="36"/>
      <c r="E224" s="36"/>
      <c r="F224" s="36"/>
      <c r="G224" s="36"/>
      <c r="H224" s="36"/>
      <c r="I224" s="36"/>
      <c r="J224" s="81"/>
      <c r="K224" s="81"/>
      <c r="L224" s="193"/>
    </row>
    <row r="225" spans="1:12" x14ac:dyDescent="0.3">
      <c r="A225" s="84"/>
      <c r="B225" s="85"/>
      <c r="C225" s="36"/>
      <c r="D225" s="36"/>
      <c r="E225" s="36"/>
      <c r="F225" s="36"/>
      <c r="G225" s="36"/>
      <c r="H225" s="36"/>
      <c r="I225" s="36"/>
      <c r="J225" s="81"/>
      <c r="K225" s="81"/>
      <c r="L225" s="193"/>
    </row>
    <row r="226" spans="1:12" x14ac:dyDescent="0.3">
      <c r="A226" s="84"/>
      <c r="B226" s="85"/>
      <c r="C226" s="36"/>
      <c r="D226" s="36"/>
      <c r="E226" s="36"/>
      <c r="F226" s="36"/>
      <c r="G226" s="36"/>
      <c r="H226" s="36"/>
      <c r="I226" s="36"/>
      <c r="J226" s="81"/>
      <c r="K226" s="81"/>
      <c r="L226" s="193"/>
    </row>
    <row r="227" spans="1:12" x14ac:dyDescent="0.3">
      <c r="A227" s="84"/>
      <c r="B227" s="85"/>
      <c r="C227" s="36"/>
      <c r="D227" s="36"/>
      <c r="E227" s="36"/>
      <c r="F227" s="36"/>
      <c r="G227" s="36"/>
      <c r="H227" s="36"/>
      <c r="I227" s="36"/>
      <c r="J227" s="81"/>
      <c r="K227" s="81"/>
      <c r="L227" s="193"/>
    </row>
    <row r="228" spans="1:12" x14ac:dyDescent="0.3">
      <c r="A228" s="84"/>
      <c r="B228" s="85"/>
      <c r="C228" s="36"/>
      <c r="D228" s="36"/>
      <c r="E228" s="36"/>
      <c r="F228" s="36"/>
      <c r="G228" s="36"/>
      <c r="H228" s="36"/>
      <c r="I228" s="36"/>
      <c r="J228" s="81"/>
      <c r="K228" s="81"/>
      <c r="L228" s="193"/>
    </row>
    <row r="229" spans="1:12" x14ac:dyDescent="0.3">
      <c r="A229" s="84"/>
      <c r="B229" s="85"/>
      <c r="C229" s="36"/>
      <c r="D229" s="36"/>
      <c r="E229" s="36"/>
      <c r="F229" s="36"/>
      <c r="G229" s="36"/>
      <c r="H229" s="36"/>
      <c r="I229" s="36"/>
      <c r="J229" s="81"/>
      <c r="K229" s="81"/>
      <c r="L229" s="193"/>
    </row>
    <row r="230" spans="1:12" x14ac:dyDescent="0.3">
      <c r="A230" s="84"/>
      <c r="B230" s="85"/>
      <c r="C230" s="36"/>
      <c r="D230" s="36"/>
      <c r="E230" s="36"/>
      <c r="F230" s="36"/>
      <c r="G230" s="36"/>
      <c r="H230" s="36"/>
      <c r="I230" s="36"/>
      <c r="J230" s="81"/>
      <c r="K230" s="81"/>
      <c r="L230" s="193"/>
    </row>
    <row r="231" spans="1:12" x14ac:dyDescent="0.3">
      <c r="A231" s="84"/>
      <c r="B231" s="85"/>
      <c r="C231" s="36"/>
      <c r="D231" s="36"/>
      <c r="E231" s="36"/>
      <c r="F231" s="36"/>
      <c r="G231" s="36"/>
      <c r="H231" s="36"/>
      <c r="I231" s="36"/>
      <c r="J231" s="81"/>
      <c r="K231" s="81"/>
      <c r="L231" s="193"/>
    </row>
    <row r="232" spans="1:12" x14ac:dyDescent="0.3">
      <c r="A232" s="84"/>
      <c r="B232" s="85"/>
      <c r="C232" s="36"/>
      <c r="D232" s="36"/>
      <c r="E232" s="36"/>
      <c r="F232" s="36"/>
      <c r="G232" s="36"/>
      <c r="H232" s="36"/>
      <c r="I232" s="36"/>
      <c r="J232" s="81"/>
      <c r="K232" s="81"/>
      <c r="L232" s="193"/>
    </row>
    <row r="233" spans="1:12" x14ac:dyDescent="0.3">
      <c r="A233" s="84"/>
      <c r="B233" s="85"/>
      <c r="C233" s="36"/>
      <c r="D233" s="36"/>
      <c r="E233" s="36"/>
      <c r="F233" s="36"/>
      <c r="G233" s="36"/>
      <c r="H233" s="36"/>
      <c r="I233" s="36"/>
      <c r="J233" s="81"/>
      <c r="K233" s="81"/>
      <c r="L233" s="193"/>
    </row>
    <row r="234" spans="1:12" x14ac:dyDescent="0.3">
      <c r="A234" s="84"/>
      <c r="B234" s="85"/>
      <c r="C234" s="36"/>
      <c r="D234" s="36"/>
      <c r="E234" s="36"/>
      <c r="F234" s="36"/>
      <c r="G234" s="36"/>
      <c r="H234" s="36"/>
      <c r="I234" s="36"/>
      <c r="J234" s="81"/>
      <c r="K234" s="81"/>
      <c r="L234" s="193"/>
    </row>
    <row r="235" spans="1:12" x14ac:dyDescent="0.3">
      <c r="A235" s="84"/>
      <c r="B235" s="85"/>
      <c r="C235" s="36"/>
      <c r="D235" s="36"/>
      <c r="E235" s="36"/>
      <c r="F235" s="36"/>
      <c r="G235" s="36"/>
      <c r="H235" s="36"/>
      <c r="I235" s="36"/>
      <c r="J235" s="81"/>
      <c r="K235" s="81"/>
      <c r="L235" s="193"/>
    </row>
    <row r="236" spans="1:12" x14ac:dyDescent="0.3">
      <c r="A236" s="84"/>
      <c r="B236" s="85"/>
      <c r="C236" s="36"/>
      <c r="D236" s="36"/>
      <c r="E236" s="36"/>
      <c r="F236" s="36"/>
      <c r="G236" s="36"/>
      <c r="H236" s="36"/>
      <c r="I236" s="36"/>
      <c r="J236" s="81"/>
      <c r="K236" s="81"/>
      <c r="L236" s="193"/>
    </row>
    <row r="237" spans="1:12" x14ac:dyDescent="0.3">
      <c r="A237" s="84"/>
      <c r="B237" s="85"/>
      <c r="C237" s="36"/>
      <c r="D237" s="36"/>
      <c r="E237" s="36"/>
      <c r="F237" s="36"/>
      <c r="G237" s="36"/>
      <c r="H237" s="36"/>
      <c r="I237" s="36"/>
      <c r="J237" s="81"/>
      <c r="K237" s="81"/>
      <c r="L237" s="193"/>
    </row>
    <row r="238" spans="1:12" x14ac:dyDescent="0.3">
      <c r="A238" s="84"/>
      <c r="B238" s="85"/>
      <c r="C238" s="36"/>
      <c r="D238" s="36"/>
      <c r="E238" s="36"/>
      <c r="F238" s="36"/>
      <c r="G238" s="36"/>
      <c r="H238" s="36"/>
      <c r="I238" s="36"/>
      <c r="J238" s="81"/>
      <c r="K238" s="81"/>
      <c r="L238" s="193"/>
    </row>
    <row r="239" spans="1:12" x14ac:dyDescent="0.3">
      <c r="A239" s="84"/>
      <c r="B239" s="85"/>
      <c r="C239" s="36"/>
      <c r="D239" s="36"/>
      <c r="E239" s="36"/>
      <c r="F239" s="36"/>
      <c r="G239" s="36"/>
      <c r="H239" s="36"/>
      <c r="I239" s="36"/>
      <c r="J239" s="81"/>
      <c r="K239" s="81"/>
      <c r="L239" s="193"/>
    </row>
    <row r="240" spans="1:12" x14ac:dyDescent="0.3">
      <c r="A240" s="84"/>
      <c r="B240" s="85"/>
      <c r="C240" s="36"/>
      <c r="D240" s="36"/>
      <c r="E240" s="36"/>
      <c r="F240" s="36"/>
      <c r="G240" s="36"/>
      <c r="H240" s="36"/>
      <c r="I240" s="36"/>
      <c r="J240" s="81"/>
      <c r="K240" s="81"/>
      <c r="L240" s="193"/>
    </row>
    <row r="241" spans="1:12" x14ac:dyDescent="0.3">
      <c r="A241" s="84"/>
      <c r="B241" s="85"/>
      <c r="C241" s="36"/>
      <c r="D241" s="36"/>
      <c r="E241" s="36"/>
      <c r="F241" s="36"/>
      <c r="G241" s="36"/>
      <c r="H241" s="36"/>
      <c r="I241" s="36"/>
      <c r="J241" s="81"/>
      <c r="K241" s="81"/>
      <c r="L241" s="193"/>
    </row>
    <row r="242" spans="1:12" x14ac:dyDescent="0.3">
      <c r="A242" s="84"/>
      <c r="B242" s="85"/>
      <c r="C242" s="36"/>
      <c r="D242" s="36"/>
      <c r="E242" s="36"/>
      <c r="F242" s="36"/>
      <c r="G242" s="36"/>
      <c r="H242" s="36"/>
      <c r="I242" s="36"/>
      <c r="J242" s="81"/>
      <c r="K242" s="81"/>
      <c r="L242" s="193"/>
    </row>
    <row r="243" spans="1:12" x14ac:dyDescent="0.3">
      <c r="A243" s="84"/>
      <c r="B243" s="85"/>
      <c r="C243" s="36"/>
      <c r="D243" s="36"/>
      <c r="E243" s="36"/>
      <c r="F243" s="36"/>
      <c r="G243" s="36"/>
      <c r="H243" s="36"/>
      <c r="I243" s="36"/>
      <c r="J243" s="81"/>
      <c r="K243" s="81"/>
      <c r="L243" s="193"/>
    </row>
    <row r="244" spans="1:12" x14ac:dyDescent="0.3">
      <c r="A244" s="84"/>
      <c r="B244" s="85"/>
      <c r="C244" s="36"/>
      <c r="D244" s="36"/>
      <c r="E244" s="36"/>
      <c r="F244" s="36"/>
      <c r="G244" s="36"/>
      <c r="H244" s="36"/>
      <c r="I244" s="36"/>
      <c r="J244" s="81"/>
      <c r="K244" s="81"/>
      <c r="L244" s="193"/>
    </row>
    <row r="245" spans="1:12" x14ac:dyDescent="0.3">
      <c r="A245" s="84"/>
      <c r="B245" s="85"/>
      <c r="C245" s="36"/>
      <c r="D245" s="36"/>
      <c r="E245" s="36"/>
      <c r="F245" s="36"/>
      <c r="G245" s="36"/>
      <c r="H245" s="36"/>
      <c r="I245" s="36"/>
      <c r="J245" s="81"/>
      <c r="K245" s="81"/>
      <c r="L245" s="193"/>
    </row>
    <row r="246" spans="1:12" x14ac:dyDescent="0.3">
      <c r="A246" s="84"/>
      <c r="B246" s="85"/>
      <c r="C246" s="36"/>
      <c r="D246" s="36"/>
      <c r="E246" s="36"/>
      <c r="F246" s="36"/>
      <c r="G246" s="36"/>
      <c r="H246" s="36"/>
      <c r="I246" s="36"/>
      <c r="J246" s="81"/>
      <c r="K246" s="81"/>
      <c r="L246" s="193"/>
    </row>
    <row r="247" spans="1:12" x14ac:dyDescent="0.3">
      <c r="A247" s="84"/>
      <c r="B247" s="85"/>
      <c r="C247" s="36"/>
      <c r="D247" s="36"/>
      <c r="E247" s="36"/>
      <c r="F247" s="36"/>
      <c r="G247" s="36"/>
      <c r="H247" s="36"/>
      <c r="I247" s="36"/>
      <c r="J247" s="81"/>
      <c r="K247" s="81"/>
      <c r="L247" s="193"/>
    </row>
    <row r="248" spans="1:12" x14ac:dyDescent="0.3">
      <c r="A248" s="84"/>
      <c r="B248" s="85"/>
      <c r="C248" s="36"/>
      <c r="D248" s="36"/>
      <c r="E248" s="36"/>
      <c r="F248" s="36"/>
      <c r="G248" s="36"/>
      <c r="H248" s="36"/>
      <c r="I248" s="36"/>
      <c r="J248" s="81"/>
      <c r="K248" s="81"/>
      <c r="L248" s="193"/>
    </row>
    <row r="249" spans="1:12" x14ac:dyDescent="0.3">
      <c r="A249" s="84"/>
      <c r="B249" s="85"/>
      <c r="C249" s="36"/>
      <c r="D249" s="36"/>
      <c r="E249" s="36"/>
      <c r="F249" s="36"/>
      <c r="G249" s="36"/>
      <c r="H249" s="36"/>
      <c r="I249" s="36"/>
      <c r="J249" s="81"/>
      <c r="K249" s="81"/>
      <c r="L249" s="193"/>
    </row>
    <row r="250" spans="1:12" x14ac:dyDescent="0.3">
      <c r="A250" s="84"/>
      <c r="B250" s="85"/>
      <c r="C250" s="36"/>
      <c r="D250" s="36"/>
      <c r="E250" s="36"/>
      <c r="F250" s="36"/>
      <c r="G250" s="36"/>
      <c r="H250" s="36"/>
      <c r="I250" s="36"/>
      <c r="J250" s="81"/>
      <c r="K250" s="81"/>
      <c r="L250" s="193"/>
    </row>
    <row r="251" spans="1:12" x14ac:dyDescent="0.3">
      <c r="A251" s="84"/>
      <c r="B251" s="85"/>
      <c r="C251" s="36"/>
      <c r="D251" s="36"/>
      <c r="E251" s="36"/>
      <c r="F251" s="36"/>
      <c r="G251" s="36"/>
      <c r="H251" s="36"/>
      <c r="I251" s="36"/>
      <c r="J251" s="81"/>
      <c r="K251" s="81"/>
      <c r="L251" s="193"/>
    </row>
    <row r="252" spans="1:12" x14ac:dyDescent="0.3">
      <c r="A252" s="84"/>
      <c r="B252" s="85"/>
      <c r="C252" s="36"/>
      <c r="D252" s="36"/>
      <c r="E252" s="36"/>
      <c r="F252" s="36"/>
      <c r="G252" s="36"/>
      <c r="H252" s="36"/>
      <c r="I252" s="36"/>
      <c r="J252" s="81"/>
      <c r="K252" s="81"/>
      <c r="L252" s="193"/>
    </row>
    <row r="253" spans="1:12" x14ac:dyDescent="0.3">
      <c r="A253" s="84"/>
      <c r="B253" s="85"/>
      <c r="C253" s="36"/>
      <c r="D253" s="36"/>
      <c r="E253" s="36"/>
      <c r="F253" s="36"/>
      <c r="G253" s="36"/>
      <c r="H253" s="36"/>
      <c r="I253" s="36"/>
      <c r="J253" s="81"/>
      <c r="K253" s="81"/>
      <c r="L253" s="193"/>
    </row>
    <row r="254" spans="1:12" x14ac:dyDescent="0.3">
      <c r="A254" s="84"/>
      <c r="B254" s="85"/>
      <c r="C254" s="36"/>
      <c r="D254" s="36"/>
      <c r="E254" s="36"/>
      <c r="F254" s="36"/>
      <c r="G254" s="36"/>
      <c r="H254" s="36"/>
      <c r="I254" s="36"/>
      <c r="J254" s="81"/>
      <c r="K254" s="81"/>
      <c r="L254" s="193"/>
    </row>
    <row r="255" spans="1:12" x14ac:dyDescent="0.3">
      <c r="A255" s="84"/>
      <c r="B255" s="85"/>
      <c r="C255" s="36"/>
      <c r="D255" s="36"/>
      <c r="E255" s="36"/>
      <c r="F255" s="36"/>
      <c r="G255" s="36"/>
      <c r="H255" s="36"/>
      <c r="I255" s="36"/>
      <c r="J255" s="81"/>
      <c r="K255" s="81"/>
      <c r="L255" s="193"/>
    </row>
    <row r="256" spans="1:12" x14ac:dyDescent="0.3">
      <c r="A256" s="84"/>
      <c r="B256" s="85"/>
      <c r="C256" s="36"/>
      <c r="D256" s="36"/>
      <c r="E256" s="36"/>
      <c r="F256" s="36"/>
      <c r="G256" s="36"/>
      <c r="H256" s="36"/>
      <c r="I256" s="36"/>
      <c r="J256" s="81"/>
      <c r="K256" s="81"/>
      <c r="L256" s="193"/>
    </row>
    <row r="257" spans="1:12" x14ac:dyDescent="0.3">
      <c r="A257" s="84"/>
      <c r="B257" s="85"/>
      <c r="C257" s="36"/>
      <c r="D257" s="36"/>
      <c r="E257" s="36"/>
      <c r="F257" s="36"/>
      <c r="G257" s="36"/>
      <c r="H257" s="36"/>
      <c r="I257" s="36"/>
      <c r="J257" s="81"/>
      <c r="K257" s="81"/>
      <c r="L257" s="193"/>
    </row>
    <row r="258" spans="1:12" x14ac:dyDescent="0.3">
      <c r="A258" s="84"/>
      <c r="B258" s="85"/>
      <c r="C258" s="36"/>
      <c r="D258" s="36"/>
      <c r="E258" s="36"/>
      <c r="F258" s="36"/>
      <c r="G258" s="36"/>
      <c r="H258" s="36"/>
      <c r="I258" s="36"/>
      <c r="J258" s="81"/>
      <c r="K258" s="81"/>
      <c r="L258" s="193"/>
    </row>
    <row r="259" spans="1:12" x14ac:dyDescent="0.3">
      <c r="A259" s="84"/>
      <c r="B259" s="85"/>
      <c r="C259" s="36"/>
      <c r="D259" s="36"/>
      <c r="E259" s="36"/>
      <c r="F259" s="36"/>
      <c r="G259" s="36"/>
      <c r="H259" s="36"/>
      <c r="I259" s="36"/>
      <c r="J259" s="81"/>
      <c r="K259" s="81"/>
      <c r="L259" s="193"/>
    </row>
    <row r="260" spans="1:12" x14ac:dyDescent="0.3">
      <c r="A260" s="84"/>
      <c r="B260" s="85"/>
      <c r="C260" s="36"/>
      <c r="D260" s="36"/>
      <c r="E260" s="36"/>
      <c r="F260" s="36"/>
      <c r="G260" s="36"/>
      <c r="H260" s="36"/>
      <c r="I260" s="36"/>
      <c r="J260" s="81"/>
      <c r="K260" s="81"/>
      <c r="L260" s="193"/>
    </row>
    <row r="261" spans="1:12" x14ac:dyDescent="0.3">
      <c r="A261" s="84"/>
      <c r="B261" s="85"/>
      <c r="C261" s="36"/>
      <c r="D261" s="36"/>
      <c r="E261" s="36"/>
      <c r="F261" s="36"/>
      <c r="G261" s="36"/>
      <c r="H261" s="36"/>
      <c r="I261" s="36"/>
      <c r="J261" s="81"/>
      <c r="K261" s="81"/>
      <c r="L261" s="193"/>
    </row>
    <row r="262" spans="1:12" x14ac:dyDescent="0.3">
      <c r="A262" s="84"/>
      <c r="B262" s="85"/>
      <c r="C262" s="36"/>
      <c r="D262" s="36"/>
      <c r="E262" s="36"/>
      <c r="F262" s="36"/>
      <c r="G262" s="36"/>
      <c r="H262" s="36"/>
      <c r="I262" s="36"/>
      <c r="J262" s="81"/>
      <c r="K262" s="81"/>
      <c r="L262" s="193"/>
    </row>
    <row r="263" spans="1:12" x14ac:dyDescent="0.3">
      <c r="A263" s="84"/>
      <c r="B263" s="85"/>
      <c r="C263" s="36"/>
      <c r="D263" s="36"/>
      <c r="E263" s="36"/>
      <c r="F263" s="36"/>
      <c r="G263" s="36"/>
      <c r="H263" s="36"/>
      <c r="I263" s="36"/>
      <c r="J263" s="81"/>
      <c r="K263" s="81"/>
      <c r="L263" s="193"/>
    </row>
    <row r="264" spans="1:12" x14ac:dyDescent="0.3">
      <c r="A264" s="84"/>
      <c r="B264" s="85"/>
      <c r="C264" s="36"/>
      <c r="D264" s="36"/>
      <c r="E264" s="36"/>
      <c r="F264" s="36"/>
      <c r="G264" s="36"/>
      <c r="H264" s="36"/>
      <c r="I264" s="36"/>
      <c r="J264" s="81"/>
      <c r="K264" s="81"/>
      <c r="L264" s="193"/>
    </row>
    <row r="265" spans="1:12" x14ac:dyDescent="0.3">
      <c r="A265" s="84"/>
      <c r="B265" s="85"/>
      <c r="C265" s="36"/>
      <c r="D265" s="36"/>
      <c r="E265" s="36"/>
      <c r="F265" s="36"/>
      <c r="G265" s="36"/>
      <c r="H265" s="36"/>
      <c r="I265" s="36"/>
      <c r="J265" s="81"/>
      <c r="K265" s="81"/>
      <c r="L265" s="193"/>
    </row>
    <row r="266" spans="1:12" x14ac:dyDescent="0.3">
      <c r="A266" s="84"/>
      <c r="B266" s="85"/>
      <c r="C266" s="36"/>
      <c r="D266" s="36"/>
      <c r="E266" s="36"/>
      <c r="F266" s="36"/>
      <c r="G266" s="36"/>
      <c r="H266" s="36"/>
      <c r="I266" s="36"/>
      <c r="J266" s="81"/>
      <c r="K266" s="81"/>
      <c r="L266" s="193"/>
    </row>
    <row r="267" spans="1:12" x14ac:dyDescent="0.3">
      <c r="A267" s="84"/>
      <c r="B267" s="85"/>
      <c r="C267" s="36"/>
      <c r="D267" s="36"/>
      <c r="E267" s="36"/>
      <c r="F267" s="36"/>
      <c r="G267" s="36"/>
      <c r="H267" s="36"/>
      <c r="I267" s="36"/>
      <c r="J267" s="81"/>
      <c r="K267" s="81"/>
      <c r="L267" s="193"/>
    </row>
    <row r="268" spans="1:12" x14ac:dyDescent="0.3">
      <c r="A268" s="84"/>
      <c r="B268" s="85"/>
      <c r="C268" s="36"/>
      <c r="D268" s="36"/>
      <c r="E268" s="36"/>
      <c r="F268" s="36"/>
      <c r="G268" s="36"/>
      <c r="H268" s="36"/>
      <c r="I268" s="36"/>
      <c r="J268" s="81"/>
      <c r="K268" s="81"/>
      <c r="L268" s="193"/>
    </row>
    <row r="269" spans="1:12" x14ac:dyDescent="0.3">
      <c r="A269" s="84"/>
      <c r="B269" s="85"/>
      <c r="C269" s="36"/>
      <c r="D269" s="36"/>
      <c r="E269" s="36"/>
      <c r="F269" s="36"/>
      <c r="G269" s="36"/>
      <c r="H269" s="36"/>
      <c r="I269" s="36"/>
      <c r="J269" s="81"/>
      <c r="K269" s="81"/>
      <c r="L269" s="193"/>
    </row>
    <row r="270" spans="1:12" x14ac:dyDescent="0.3">
      <c r="A270" s="84"/>
      <c r="B270" s="85"/>
      <c r="C270" s="36"/>
      <c r="D270" s="36"/>
      <c r="E270" s="36"/>
      <c r="F270" s="36"/>
      <c r="G270" s="36"/>
      <c r="H270" s="36"/>
      <c r="I270" s="36"/>
      <c r="J270" s="81"/>
      <c r="K270" s="81"/>
      <c r="L270" s="193"/>
    </row>
    <row r="271" spans="1:12" x14ac:dyDescent="0.3">
      <c r="A271" s="84"/>
      <c r="B271" s="85"/>
      <c r="C271" s="36"/>
      <c r="D271" s="36"/>
      <c r="E271" s="36"/>
      <c r="F271" s="36"/>
      <c r="G271" s="36"/>
      <c r="H271" s="36"/>
      <c r="I271" s="36"/>
      <c r="J271" s="81"/>
      <c r="K271" s="81"/>
      <c r="L271" s="193"/>
    </row>
    <row r="272" spans="1:12" x14ac:dyDescent="0.3">
      <c r="A272" s="84"/>
      <c r="B272" s="85"/>
      <c r="C272" s="36"/>
      <c r="D272" s="36"/>
      <c r="E272" s="36"/>
      <c r="F272" s="36"/>
      <c r="G272" s="36"/>
      <c r="H272" s="36"/>
      <c r="I272" s="36"/>
      <c r="J272" s="81"/>
      <c r="K272" s="81"/>
      <c r="L272" s="193"/>
    </row>
    <row r="273" spans="1:12" x14ac:dyDescent="0.3">
      <c r="A273" s="84"/>
      <c r="B273" s="85"/>
      <c r="C273" s="36"/>
      <c r="D273" s="36"/>
      <c r="E273" s="36"/>
      <c r="F273" s="36"/>
      <c r="G273" s="36"/>
      <c r="H273" s="36"/>
      <c r="I273" s="36"/>
      <c r="J273" s="81"/>
      <c r="K273" s="81"/>
      <c r="L273" s="193"/>
    </row>
    <row r="274" spans="1:12" x14ac:dyDescent="0.3">
      <c r="A274" s="84"/>
      <c r="B274" s="85"/>
      <c r="C274" s="36"/>
      <c r="D274" s="36"/>
      <c r="E274" s="36"/>
      <c r="F274" s="36"/>
      <c r="G274" s="36"/>
      <c r="H274" s="36"/>
      <c r="I274" s="36"/>
      <c r="J274" s="81"/>
      <c r="K274" s="81"/>
      <c r="L274" s="193"/>
    </row>
    <row r="275" spans="1:12" x14ac:dyDescent="0.3">
      <c r="A275" s="84"/>
      <c r="B275" s="85"/>
      <c r="C275" s="36"/>
      <c r="D275" s="36"/>
      <c r="E275" s="36"/>
      <c r="F275" s="36"/>
      <c r="G275" s="36"/>
      <c r="H275" s="36"/>
      <c r="I275" s="36"/>
      <c r="J275" s="81"/>
      <c r="K275" s="81"/>
      <c r="L275" s="193"/>
    </row>
    <row r="276" spans="1:12" x14ac:dyDescent="0.3">
      <c r="A276" s="84"/>
      <c r="B276" s="85"/>
      <c r="C276" s="36"/>
      <c r="D276" s="36"/>
      <c r="E276" s="36"/>
      <c r="F276" s="36"/>
      <c r="G276" s="36"/>
      <c r="H276" s="36"/>
      <c r="I276" s="36"/>
      <c r="J276" s="81"/>
      <c r="K276" s="81"/>
      <c r="L276" s="193"/>
    </row>
    <row r="277" spans="1:12" x14ac:dyDescent="0.3">
      <c r="A277" s="84"/>
      <c r="B277" s="85"/>
      <c r="C277" s="36"/>
      <c r="D277" s="36"/>
      <c r="E277" s="36"/>
      <c r="F277" s="36"/>
      <c r="G277" s="36"/>
      <c r="H277" s="36"/>
      <c r="I277" s="36"/>
      <c r="J277" s="81"/>
      <c r="K277" s="81"/>
      <c r="L277" s="193"/>
    </row>
    <row r="278" spans="1:12" x14ac:dyDescent="0.3">
      <c r="A278" s="84"/>
      <c r="B278" s="85"/>
      <c r="C278" s="36"/>
      <c r="D278" s="36"/>
      <c r="E278" s="36"/>
      <c r="F278" s="36"/>
      <c r="G278" s="36"/>
      <c r="H278" s="36"/>
      <c r="I278" s="36"/>
      <c r="J278" s="81"/>
      <c r="K278" s="81"/>
      <c r="L278" s="193"/>
    </row>
    <row r="279" spans="1:12" x14ac:dyDescent="0.3">
      <c r="A279" s="84"/>
      <c r="B279" s="85"/>
      <c r="C279" s="36"/>
      <c r="D279" s="36"/>
      <c r="E279" s="36"/>
      <c r="F279" s="36"/>
      <c r="G279" s="36"/>
      <c r="H279" s="36"/>
      <c r="I279" s="36"/>
      <c r="J279" s="81"/>
      <c r="K279" s="81"/>
      <c r="L279" s="193"/>
    </row>
    <row r="280" spans="1:12" x14ac:dyDescent="0.3">
      <c r="A280" s="84"/>
      <c r="B280" s="85"/>
      <c r="C280" s="36"/>
      <c r="D280" s="36"/>
      <c r="E280" s="36"/>
      <c r="F280" s="36"/>
      <c r="G280" s="36"/>
      <c r="H280" s="36"/>
      <c r="I280" s="36"/>
      <c r="J280" s="81"/>
      <c r="K280" s="81"/>
      <c r="L280" s="193"/>
    </row>
    <row r="281" spans="1:12" x14ac:dyDescent="0.3">
      <c r="A281" s="84"/>
      <c r="B281" s="85"/>
      <c r="C281" s="36"/>
      <c r="D281" s="36"/>
      <c r="E281" s="36"/>
      <c r="F281" s="36"/>
      <c r="G281" s="36"/>
      <c r="H281" s="36"/>
      <c r="I281" s="36"/>
      <c r="J281" s="81"/>
      <c r="K281" s="81"/>
      <c r="L281" s="193"/>
    </row>
    <row r="282" spans="1:12" x14ac:dyDescent="0.3">
      <c r="A282" s="84"/>
      <c r="B282" s="85"/>
      <c r="C282" s="36"/>
      <c r="D282" s="36"/>
      <c r="E282" s="36"/>
      <c r="F282" s="36"/>
      <c r="G282" s="36"/>
      <c r="H282" s="36"/>
      <c r="I282" s="36"/>
      <c r="J282" s="81"/>
      <c r="K282" s="81"/>
      <c r="L282" s="193"/>
    </row>
    <row r="283" spans="1:12" x14ac:dyDescent="0.3">
      <c r="A283" s="84"/>
      <c r="B283" s="85"/>
      <c r="C283" s="36"/>
      <c r="D283" s="36"/>
      <c r="E283" s="36"/>
      <c r="F283" s="36"/>
      <c r="G283" s="36"/>
      <c r="H283" s="36"/>
      <c r="I283" s="36"/>
      <c r="J283" s="81"/>
      <c r="K283" s="81"/>
      <c r="L283" s="193"/>
    </row>
    <row r="284" spans="1:12" x14ac:dyDescent="0.3">
      <c r="A284" s="84"/>
      <c r="B284" s="85"/>
      <c r="C284" s="36"/>
      <c r="D284" s="36"/>
      <c r="E284" s="36"/>
      <c r="F284" s="36"/>
      <c r="G284" s="36"/>
      <c r="H284" s="36"/>
      <c r="I284" s="36"/>
      <c r="J284" s="81"/>
      <c r="K284" s="81"/>
      <c r="L284" s="193"/>
    </row>
    <row r="285" spans="1:12" x14ac:dyDescent="0.3">
      <c r="A285" s="84"/>
      <c r="B285" s="85"/>
      <c r="C285" s="36"/>
      <c r="D285" s="36"/>
      <c r="E285" s="36"/>
      <c r="F285" s="36"/>
      <c r="G285" s="36"/>
      <c r="H285" s="36"/>
      <c r="I285" s="36"/>
      <c r="J285" s="81"/>
      <c r="K285" s="81"/>
      <c r="L285" s="193"/>
    </row>
    <row r="286" spans="1:12" x14ac:dyDescent="0.3">
      <c r="A286" s="84"/>
      <c r="B286" s="85"/>
      <c r="C286" s="36"/>
      <c r="D286" s="36"/>
      <c r="E286" s="36"/>
      <c r="F286" s="36"/>
      <c r="G286" s="36"/>
      <c r="H286" s="36"/>
      <c r="I286" s="36"/>
      <c r="J286" s="81"/>
      <c r="K286" s="81"/>
      <c r="L286" s="193"/>
    </row>
    <row r="287" spans="1:12" x14ac:dyDescent="0.3">
      <c r="A287" s="84"/>
      <c r="B287" s="85"/>
      <c r="C287" s="36"/>
      <c r="D287" s="36"/>
      <c r="E287" s="36"/>
      <c r="F287" s="36"/>
      <c r="G287" s="36"/>
      <c r="H287" s="36"/>
      <c r="I287" s="36"/>
      <c r="J287" s="81"/>
      <c r="K287" s="81"/>
      <c r="L287" s="193"/>
    </row>
    <row r="288" spans="1:12" x14ac:dyDescent="0.3">
      <c r="A288" s="84"/>
      <c r="B288" s="85"/>
      <c r="C288" s="36"/>
      <c r="D288" s="36"/>
      <c r="E288" s="36"/>
      <c r="F288" s="36"/>
      <c r="G288" s="36"/>
      <c r="H288" s="36"/>
      <c r="I288" s="36"/>
      <c r="J288" s="81"/>
      <c r="K288" s="81"/>
      <c r="L288" s="193"/>
    </row>
    <row r="289" spans="1:12" x14ac:dyDescent="0.3">
      <c r="A289" s="84"/>
      <c r="B289" s="85"/>
      <c r="C289" s="36"/>
      <c r="D289" s="36"/>
      <c r="E289" s="36"/>
      <c r="F289" s="36"/>
      <c r="G289" s="36"/>
      <c r="H289" s="36"/>
      <c r="I289" s="36"/>
      <c r="J289" s="81"/>
      <c r="K289" s="81"/>
      <c r="L289" s="193"/>
    </row>
    <row r="290" spans="1:12" x14ac:dyDescent="0.3">
      <c r="A290" s="84"/>
      <c r="B290" s="85"/>
      <c r="C290" s="36"/>
      <c r="D290" s="36"/>
      <c r="E290" s="36"/>
      <c r="F290" s="36"/>
      <c r="G290" s="36"/>
      <c r="H290" s="36"/>
      <c r="I290" s="36"/>
      <c r="J290" s="81"/>
      <c r="K290" s="81"/>
      <c r="L290" s="193"/>
    </row>
    <row r="291" spans="1:12" x14ac:dyDescent="0.3">
      <c r="A291" s="84"/>
      <c r="B291" s="85"/>
      <c r="C291" s="36"/>
      <c r="D291" s="36"/>
      <c r="E291" s="36"/>
      <c r="F291" s="36"/>
      <c r="G291" s="36"/>
      <c r="H291" s="36"/>
      <c r="I291" s="36"/>
      <c r="J291" s="81"/>
      <c r="K291" s="81"/>
      <c r="L291" s="193"/>
    </row>
    <row r="292" spans="1:12" x14ac:dyDescent="0.3">
      <c r="A292" s="84"/>
      <c r="B292" s="85"/>
      <c r="C292" s="36"/>
      <c r="D292" s="36"/>
      <c r="E292" s="36"/>
      <c r="F292" s="36"/>
      <c r="G292" s="36"/>
      <c r="H292" s="36"/>
      <c r="I292" s="36"/>
      <c r="J292" s="81"/>
      <c r="K292" s="81"/>
      <c r="L292" s="193"/>
    </row>
    <row r="293" spans="1:12" x14ac:dyDescent="0.3">
      <c r="A293" s="84"/>
      <c r="B293" s="85"/>
      <c r="C293" s="36"/>
      <c r="D293" s="36"/>
      <c r="E293" s="36"/>
      <c r="F293" s="36"/>
      <c r="G293" s="36"/>
      <c r="H293" s="36"/>
      <c r="I293" s="36"/>
      <c r="J293" s="81"/>
      <c r="K293" s="81"/>
      <c r="L293" s="193"/>
    </row>
    <row r="294" spans="1:12" x14ac:dyDescent="0.3">
      <c r="A294" s="84"/>
      <c r="B294" s="85"/>
      <c r="C294" s="36"/>
      <c r="D294" s="36"/>
      <c r="E294" s="36"/>
      <c r="F294" s="36"/>
      <c r="G294" s="36"/>
      <c r="H294" s="36"/>
      <c r="I294" s="36"/>
      <c r="J294" s="81"/>
      <c r="K294" s="81"/>
      <c r="L294" s="193"/>
    </row>
    <row r="295" spans="1:12" x14ac:dyDescent="0.3">
      <c r="A295" s="84"/>
      <c r="B295" s="85"/>
      <c r="C295" s="36"/>
      <c r="D295" s="36"/>
      <c r="E295" s="36"/>
      <c r="F295" s="36"/>
      <c r="G295" s="36"/>
      <c r="H295" s="36"/>
      <c r="I295" s="36"/>
      <c r="J295" s="81"/>
      <c r="K295" s="81"/>
      <c r="L295" s="193"/>
    </row>
    <row r="296" spans="1:12" x14ac:dyDescent="0.3">
      <c r="A296" s="84"/>
      <c r="B296" s="85"/>
      <c r="C296" s="36"/>
      <c r="D296" s="36"/>
      <c r="E296" s="36"/>
      <c r="F296" s="36"/>
      <c r="G296" s="36"/>
      <c r="H296" s="36"/>
      <c r="I296" s="36"/>
      <c r="J296" s="81"/>
      <c r="K296" s="81"/>
      <c r="L296" s="193"/>
    </row>
    <row r="297" spans="1:12" x14ac:dyDescent="0.3">
      <c r="A297" s="84"/>
      <c r="B297" s="85"/>
      <c r="C297" s="36"/>
      <c r="D297" s="36"/>
      <c r="E297" s="36"/>
      <c r="F297" s="36"/>
      <c r="G297" s="36"/>
      <c r="H297" s="36"/>
      <c r="I297" s="36"/>
      <c r="J297" s="81"/>
      <c r="K297" s="81"/>
      <c r="L297" s="193"/>
    </row>
    <row r="298" spans="1:12" x14ac:dyDescent="0.3">
      <c r="A298" s="84"/>
      <c r="B298" s="85"/>
      <c r="C298" s="36"/>
      <c r="D298" s="36"/>
      <c r="E298" s="36"/>
      <c r="F298" s="36"/>
      <c r="G298" s="36"/>
      <c r="H298" s="36"/>
      <c r="I298" s="36"/>
      <c r="J298" s="81"/>
      <c r="K298" s="81"/>
      <c r="L298" s="193"/>
    </row>
    <row r="299" spans="1:12" x14ac:dyDescent="0.3">
      <c r="A299" s="84"/>
      <c r="B299" s="85"/>
      <c r="C299" s="36"/>
      <c r="D299" s="36"/>
      <c r="E299" s="36"/>
      <c r="F299" s="36"/>
      <c r="G299" s="36"/>
      <c r="H299" s="36"/>
      <c r="I299" s="36"/>
      <c r="J299" s="81"/>
      <c r="K299" s="81"/>
      <c r="L299" s="193"/>
    </row>
    <row r="300" spans="1:12" x14ac:dyDescent="0.3">
      <c r="A300" s="84"/>
      <c r="B300" s="85"/>
      <c r="C300" s="36"/>
      <c r="D300" s="36"/>
      <c r="E300" s="36"/>
      <c r="F300" s="36"/>
      <c r="G300" s="36"/>
      <c r="H300" s="36"/>
      <c r="I300" s="36"/>
      <c r="J300" s="81"/>
      <c r="K300" s="81"/>
      <c r="L300" s="193"/>
    </row>
    <row r="301" spans="1:12" x14ac:dyDescent="0.3">
      <c r="A301" s="84"/>
      <c r="B301" s="85"/>
      <c r="C301" s="36"/>
      <c r="D301" s="36"/>
      <c r="E301" s="36"/>
      <c r="F301" s="36"/>
      <c r="G301" s="36"/>
      <c r="H301" s="36"/>
      <c r="I301" s="36"/>
      <c r="J301" s="81"/>
      <c r="K301" s="81"/>
      <c r="L301" s="193"/>
    </row>
    <row r="302" spans="1:12" x14ac:dyDescent="0.3">
      <c r="A302" s="84"/>
      <c r="B302" s="85"/>
      <c r="C302" s="36"/>
      <c r="D302" s="36"/>
      <c r="E302" s="36"/>
      <c r="F302" s="36"/>
      <c r="G302" s="36"/>
      <c r="H302" s="36"/>
      <c r="I302" s="36"/>
      <c r="J302" s="81"/>
      <c r="K302" s="81"/>
      <c r="L302" s="193"/>
    </row>
    <row r="303" spans="1:12" x14ac:dyDescent="0.3">
      <c r="A303" s="84"/>
      <c r="B303" s="85"/>
      <c r="C303" s="36"/>
      <c r="D303" s="36"/>
      <c r="E303" s="36"/>
      <c r="F303" s="36"/>
      <c r="G303" s="36"/>
      <c r="H303" s="36"/>
      <c r="I303" s="36"/>
      <c r="J303" s="81"/>
      <c r="K303" s="81"/>
      <c r="L303" s="193"/>
    </row>
    <row r="304" spans="1:12" x14ac:dyDescent="0.3">
      <c r="A304" s="84"/>
      <c r="B304" s="85"/>
      <c r="C304" s="36"/>
      <c r="D304" s="36"/>
      <c r="E304" s="36"/>
      <c r="F304" s="36"/>
      <c r="G304" s="36"/>
      <c r="H304" s="36"/>
      <c r="I304" s="36"/>
      <c r="J304" s="81"/>
      <c r="K304" s="81"/>
      <c r="L304" s="193"/>
    </row>
    <row r="305" spans="1:12" x14ac:dyDescent="0.3">
      <c r="A305" s="84"/>
      <c r="B305" s="85"/>
      <c r="C305" s="36"/>
      <c r="D305" s="36"/>
      <c r="E305" s="36"/>
      <c r="F305" s="36"/>
      <c r="G305" s="36"/>
      <c r="H305" s="36"/>
      <c r="I305" s="36"/>
      <c r="J305" s="81"/>
      <c r="K305" s="81"/>
      <c r="L305" s="193"/>
    </row>
    <row r="306" spans="1:12" x14ac:dyDescent="0.3">
      <c r="A306" s="84"/>
      <c r="B306" s="85"/>
      <c r="C306" s="36"/>
      <c r="D306" s="36"/>
      <c r="E306" s="36"/>
      <c r="F306" s="36"/>
      <c r="G306" s="36"/>
      <c r="H306" s="36"/>
      <c r="I306" s="36"/>
      <c r="J306" s="81"/>
      <c r="K306" s="81"/>
      <c r="L306" s="193"/>
    </row>
    <row r="307" spans="1:12" x14ac:dyDescent="0.3">
      <c r="A307" s="84"/>
      <c r="B307" s="85"/>
      <c r="C307" s="36"/>
      <c r="D307" s="36"/>
      <c r="E307" s="36"/>
      <c r="F307" s="36"/>
      <c r="G307" s="36"/>
      <c r="H307" s="36"/>
      <c r="I307" s="36"/>
      <c r="J307" s="81"/>
      <c r="K307" s="81"/>
      <c r="L307" s="193"/>
    </row>
    <row r="308" spans="1:12" x14ac:dyDescent="0.3">
      <c r="A308" s="84"/>
      <c r="B308" s="85"/>
      <c r="C308" s="36"/>
      <c r="D308" s="36"/>
      <c r="E308" s="36"/>
      <c r="F308" s="36"/>
      <c r="G308" s="36"/>
      <c r="H308" s="36"/>
      <c r="I308" s="36"/>
      <c r="J308" s="81"/>
      <c r="K308" s="81"/>
      <c r="L308" s="193"/>
    </row>
    <row r="309" spans="1:12" x14ac:dyDescent="0.3">
      <c r="A309" s="84"/>
      <c r="B309" s="85"/>
      <c r="C309" s="36"/>
      <c r="D309" s="36"/>
      <c r="E309" s="36"/>
      <c r="F309" s="36"/>
      <c r="G309" s="36"/>
      <c r="H309" s="36"/>
      <c r="I309" s="36"/>
      <c r="J309" s="81"/>
      <c r="K309" s="81"/>
      <c r="L309" s="193"/>
    </row>
    <row r="310" spans="1:12" x14ac:dyDescent="0.3">
      <c r="A310" s="84"/>
      <c r="B310" s="85"/>
      <c r="C310" s="36"/>
      <c r="D310" s="36"/>
      <c r="E310" s="36"/>
      <c r="F310" s="36"/>
      <c r="G310" s="36"/>
      <c r="H310" s="36"/>
      <c r="I310" s="36"/>
      <c r="J310" s="81"/>
      <c r="K310" s="81"/>
      <c r="L310" s="193"/>
    </row>
    <row r="311" spans="1:12" x14ac:dyDescent="0.3">
      <c r="A311" s="84"/>
      <c r="B311" s="85"/>
      <c r="C311" s="36"/>
      <c r="D311" s="36"/>
      <c r="E311" s="36"/>
      <c r="F311" s="36"/>
      <c r="G311" s="36"/>
      <c r="H311" s="36"/>
      <c r="I311" s="36"/>
      <c r="J311" s="81"/>
      <c r="K311" s="81"/>
      <c r="L311" s="193"/>
    </row>
    <row r="312" spans="1:12" x14ac:dyDescent="0.3">
      <c r="A312" s="84"/>
      <c r="B312" s="85"/>
      <c r="C312" s="36"/>
      <c r="D312" s="36"/>
      <c r="E312" s="36"/>
      <c r="F312" s="36"/>
      <c r="G312" s="36"/>
      <c r="H312" s="36"/>
      <c r="I312" s="36"/>
      <c r="J312" s="81"/>
      <c r="K312" s="81"/>
      <c r="L312" s="193"/>
    </row>
    <row r="313" spans="1:12" x14ac:dyDescent="0.3">
      <c r="A313" s="84"/>
      <c r="B313" s="85"/>
      <c r="C313" s="36"/>
      <c r="D313" s="36"/>
      <c r="E313" s="36"/>
      <c r="F313" s="36"/>
      <c r="G313" s="36"/>
      <c r="H313" s="36"/>
      <c r="I313" s="36"/>
      <c r="J313" s="81"/>
      <c r="K313" s="81"/>
      <c r="L313" s="193"/>
    </row>
    <row r="314" spans="1:12" x14ac:dyDescent="0.3">
      <c r="A314" s="84"/>
      <c r="B314" s="85"/>
      <c r="C314" s="36"/>
      <c r="D314" s="36"/>
      <c r="E314" s="36"/>
      <c r="F314" s="36"/>
      <c r="G314" s="36"/>
      <c r="H314" s="36"/>
      <c r="I314" s="36"/>
      <c r="J314" s="81"/>
      <c r="K314" s="81"/>
      <c r="L314" s="193"/>
    </row>
    <row r="315" spans="1:12" x14ac:dyDescent="0.3">
      <c r="A315" s="84"/>
      <c r="B315" s="85"/>
      <c r="C315" s="36"/>
      <c r="D315" s="36"/>
      <c r="E315" s="36"/>
      <c r="F315" s="36"/>
      <c r="G315" s="36"/>
      <c r="H315" s="36"/>
      <c r="I315" s="36"/>
      <c r="J315" s="81"/>
      <c r="K315" s="81"/>
      <c r="L315" s="193"/>
    </row>
    <row r="316" spans="1:12" x14ac:dyDescent="0.3">
      <c r="A316" s="84"/>
      <c r="B316" s="85"/>
      <c r="C316" s="36"/>
      <c r="D316" s="36"/>
      <c r="E316" s="36"/>
      <c r="F316" s="36"/>
      <c r="G316" s="36"/>
      <c r="H316" s="36"/>
      <c r="I316" s="36"/>
      <c r="J316" s="81"/>
      <c r="K316" s="81"/>
      <c r="L316" s="193"/>
    </row>
    <row r="317" spans="1:12" x14ac:dyDescent="0.3">
      <c r="A317" s="84"/>
      <c r="B317" s="85"/>
      <c r="C317" s="36"/>
      <c r="D317" s="36"/>
      <c r="E317" s="36"/>
      <c r="F317" s="36"/>
      <c r="G317" s="36"/>
      <c r="H317" s="36"/>
      <c r="I317" s="36"/>
      <c r="J317" s="81"/>
      <c r="K317" s="81"/>
      <c r="L317" s="193"/>
    </row>
    <row r="318" spans="1:12" x14ac:dyDescent="0.3">
      <c r="A318" s="84"/>
      <c r="B318" s="85"/>
      <c r="C318" s="36"/>
      <c r="D318" s="36"/>
      <c r="E318" s="36"/>
      <c r="F318" s="36"/>
      <c r="G318" s="36"/>
      <c r="H318" s="36"/>
      <c r="I318" s="36"/>
      <c r="J318" s="81"/>
      <c r="K318" s="81"/>
      <c r="L318" s="193"/>
    </row>
    <row r="319" spans="1:12" x14ac:dyDescent="0.3">
      <c r="A319" s="84"/>
      <c r="B319" s="85"/>
      <c r="C319" s="36"/>
      <c r="D319" s="36"/>
      <c r="E319" s="36"/>
      <c r="F319" s="36"/>
      <c r="G319" s="36"/>
      <c r="H319" s="36"/>
      <c r="I319" s="36"/>
      <c r="J319" s="81"/>
      <c r="K319" s="81"/>
      <c r="L319" s="193"/>
    </row>
    <row r="320" spans="1:12" x14ac:dyDescent="0.3">
      <c r="A320" s="84"/>
      <c r="B320" s="85"/>
      <c r="C320" s="36"/>
      <c r="D320" s="36"/>
      <c r="E320" s="36"/>
      <c r="F320" s="36"/>
      <c r="G320" s="36"/>
      <c r="H320" s="36"/>
      <c r="I320" s="36"/>
      <c r="J320" s="81"/>
      <c r="K320" s="81"/>
      <c r="L320" s="193"/>
    </row>
    <row r="321" spans="1:12" x14ac:dyDescent="0.3">
      <c r="A321" s="84"/>
      <c r="B321" s="85"/>
      <c r="C321" s="36"/>
      <c r="D321" s="36"/>
      <c r="E321" s="36"/>
      <c r="F321" s="36"/>
      <c r="G321" s="36"/>
      <c r="H321" s="36"/>
      <c r="I321" s="36"/>
      <c r="J321" s="81"/>
      <c r="K321" s="81"/>
      <c r="L321" s="193"/>
    </row>
    <row r="322" spans="1:12" x14ac:dyDescent="0.3">
      <c r="A322" s="84"/>
      <c r="B322" s="85"/>
      <c r="C322" s="36"/>
      <c r="D322" s="36"/>
      <c r="E322" s="36"/>
      <c r="F322" s="36"/>
      <c r="G322" s="36"/>
      <c r="H322" s="36"/>
      <c r="I322" s="36"/>
      <c r="J322" s="81"/>
      <c r="K322" s="81"/>
      <c r="L322" s="193"/>
    </row>
    <row r="323" spans="1:12" x14ac:dyDescent="0.3">
      <c r="A323" s="84"/>
      <c r="B323" s="85"/>
      <c r="C323" s="36"/>
      <c r="D323" s="36"/>
      <c r="E323" s="36"/>
      <c r="F323" s="36"/>
      <c r="G323" s="36"/>
      <c r="H323" s="36"/>
      <c r="I323" s="36"/>
      <c r="J323" s="81"/>
      <c r="K323" s="81"/>
      <c r="L323" s="193"/>
    </row>
    <row r="324" spans="1:12" x14ac:dyDescent="0.3">
      <c r="A324" s="84"/>
      <c r="B324" s="85"/>
      <c r="C324" s="36"/>
      <c r="D324" s="36"/>
      <c r="E324" s="36"/>
      <c r="F324" s="36"/>
      <c r="G324" s="36"/>
      <c r="H324" s="36"/>
      <c r="I324" s="36"/>
      <c r="J324" s="81"/>
      <c r="K324" s="81"/>
      <c r="L324" s="193"/>
    </row>
    <row r="325" spans="1:12" x14ac:dyDescent="0.3">
      <c r="A325" s="84"/>
      <c r="B325" s="85"/>
      <c r="C325" s="36"/>
      <c r="D325" s="36"/>
      <c r="E325" s="36"/>
      <c r="F325" s="36"/>
      <c r="G325" s="36"/>
      <c r="H325" s="36"/>
      <c r="I325" s="36"/>
      <c r="J325" s="81"/>
      <c r="K325" s="81"/>
      <c r="L325" s="193"/>
    </row>
    <row r="326" spans="1:12" x14ac:dyDescent="0.3">
      <c r="A326" s="84"/>
      <c r="B326" s="85"/>
      <c r="C326" s="36"/>
      <c r="D326" s="36"/>
      <c r="E326" s="36"/>
      <c r="F326" s="36"/>
      <c r="G326" s="36"/>
      <c r="H326" s="36"/>
      <c r="I326" s="36"/>
      <c r="J326" s="81"/>
      <c r="K326" s="81"/>
      <c r="L326" s="193"/>
    </row>
    <row r="327" spans="1:12" x14ac:dyDescent="0.3">
      <c r="A327" s="84"/>
      <c r="B327" s="85"/>
      <c r="C327" s="36"/>
      <c r="D327" s="36"/>
      <c r="E327" s="36"/>
      <c r="F327" s="36"/>
      <c r="G327" s="36"/>
      <c r="H327" s="36"/>
      <c r="I327" s="36"/>
      <c r="J327" s="81"/>
      <c r="K327" s="81"/>
      <c r="L327" s="193"/>
    </row>
    <row r="328" spans="1:12" x14ac:dyDescent="0.3">
      <c r="A328" s="84"/>
      <c r="B328" s="85"/>
      <c r="C328" s="36"/>
      <c r="D328" s="36"/>
      <c r="E328" s="36"/>
      <c r="F328" s="36"/>
      <c r="G328" s="36"/>
      <c r="H328" s="36"/>
      <c r="I328" s="36"/>
      <c r="J328" s="81"/>
      <c r="K328" s="81"/>
      <c r="L328" s="193"/>
    </row>
    <row r="329" spans="1:12" x14ac:dyDescent="0.3">
      <c r="A329" s="84"/>
      <c r="B329" s="85"/>
      <c r="C329" s="36"/>
      <c r="D329" s="36"/>
      <c r="E329" s="36"/>
      <c r="F329" s="36"/>
      <c r="G329" s="36"/>
      <c r="H329" s="36"/>
      <c r="I329" s="36"/>
      <c r="J329" s="81"/>
      <c r="K329" s="81"/>
      <c r="L329" s="193"/>
    </row>
    <row r="330" spans="1:12" x14ac:dyDescent="0.3">
      <c r="A330" s="84"/>
      <c r="B330" s="85"/>
      <c r="C330" s="36"/>
      <c r="D330" s="36"/>
      <c r="E330" s="36"/>
      <c r="F330" s="36"/>
      <c r="G330" s="36"/>
      <c r="H330" s="36"/>
      <c r="I330" s="36"/>
      <c r="J330" s="81"/>
      <c r="K330" s="81"/>
      <c r="L330" s="193"/>
    </row>
    <row r="331" spans="1:12" x14ac:dyDescent="0.3">
      <c r="A331" s="84"/>
      <c r="B331" s="85"/>
      <c r="C331" s="36"/>
      <c r="D331" s="36"/>
      <c r="E331" s="36"/>
      <c r="F331" s="36"/>
      <c r="G331" s="36"/>
      <c r="H331" s="36"/>
      <c r="I331" s="36"/>
      <c r="J331" s="81"/>
      <c r="K331" s="81"/>
      <c r="L331" s="193"/>
    </row>
    <row r="332" spans="1:12" x14ac:dyDescent="0.3">
      <c r="A332" s="84"/>
      <c r="B332" s="85"/>
      <c r="C332" s="36"/>
      <c r="D332" s="36"/>
      <c r="E332" s="36"/>
      <c r="F332" s="36"/>
      <c r="G332" s="36"/>
      <c r="H332" s="36"/>
      <c r="I332" s="36"/>
      <c r="J332" s="81"/>
      <c r="K332" s="81"/>
      <c r="L332" s="193"/>
    </row>
    <row r="333" spans="1:12" x14ac:dyDescent="0.3">
      <c r="A333" s="84"/>
      <c r="B333" s="85"/>
      <c r="C333" s="36"/>
      <c r="D333" s="36"/>
      <c r="E333" s="36"/>
      <c r="F333" s="36"/>
      <c r="G333" s="36"/>
      <c r="H333" s="36"/>
      <c r="I333" s="36"/>
      <c r="J333" s="81"/>
      <c r="K333" s="81"/>
      <c r="L333" s="193"/>
    </row>
    <row r="334" spans="1:12" x14ac:dyDescent="0.3">
      <c r="A334" s="84"/>
      <c r="B334" s="85"/>
      <c r="C334" s="36"/>
      <c r="D334" s="36"/>
      <c r="E334" s="36"/>
      <c r="F334" s="36"/>
      <c r="G334" s="36"/>
      <c r="H334" s="36"/>
      <c r="I334" s="36"/>
      <c r="J334" s="81"/>
      <c r="K334" s="81"/>
      <c r="L334" s="193"/>
    </row>
    <row r="335" spans="1:12" x14ac:dyDescent="0.3">
      <c r="A335" s="84"/>
      <c r="B335" s="85"/>
      <c r="C335" s="36"/>
      <c r="D335" s="36"/>
      <c r="E335" s="36"/>
      <c r="F335" s="36"/>
      <c r="G335" s="36"/>
      <c r="H335" s="36"/>
      <c r="I335" s="36"/>
      <c r="J335" s="81"/>
      <c r="K335" s="81"/>
      <c r="L335" s="193"/>
    </row>
    <row r="336" spans="1:12" x14ac:dyDescent="0.3">
      <c r="A336" s="84"/>
      <c r="B336" s="85"/>
      <c r="C336" s="36"/>
      <c r="D336" s="36"/>
      <c r="E336" s="36"/>
      <c r="F336" s="36"/>
      <c r="G336" s="36"/>
      <c r="H336" s="36"/>
      <c r="I336" s="36"/>
      <c r="J336" s="81"/>
      <c r="K336" s="81"/>
      <c r="L336" s="193"/>
    </row>
    <row r="337" spans="1:12" x14ac:dyDescent="0.3">
      <c r="A337" s="84"/>
      <c r="B337" s="85"/>
      <c r="C337" s="36"/>
      <c r="D337" s="36"/>
      <c r="E337" s="36"/>
      <c r="F337" s="36"/>
      <c r="G337" s="36"/>
      <c r="H337" s="36"/>
      <c r="I337" s="36"/>
      <c r="J337" s="81"/>
      <c r="K337" s="81"/>
      <c r="L337" s="193"/>
    </row>
    <row r="338" spans="1:12" x14ac:dyDescent="0.3">
      <c r="A338" s="84"/>
      <c r="B338" s="85"/>
      <c r="C338" s="36"/>
      <c r="D338" s="36"/>
      <c r="E338" s="36"/>
      <c r="F338" s="36"/>
      <c r="G338" s="36"/>
      <c r="H338" s="36"/>
      <c r="I338" s="36"/>
      <c r="J338" s="81"/>
      <c r="K338" s="81"/>
      <c r="L338" s="193"/>
    </row>
    <row r="339" spans="1:12" x14ac:dyDescent="0.3">
      <c r="A339" s="84"/>
      <c r="B339" s="85"/>
      <c r="C339" s="36"/>
      <c r="D339" s="36"/>
      <c r="E339" s="36"/>
      <c r="F339" s="36"/>
      <c r="G339" s="36"/>
      <c r="H339" s="36"/>
      <c r="I339" s="36"/>
      <c r="J339" s="81"/>
      <c r="K339" s="81"/>
      <c r="L339" s="193"/>
    </row>
    <row r="340" spans="1:12" x14ac:dyDescent="0.3">
      <c r="A340" s="84"/>
      <c r="B340" s="85"/>
      <c r="C340" s="36"/>
      <c r="D340" s="36"/>
      <c r="E340" s="36"/>
      <c r="F340" s="36"/>
      <c r="G340" s="36"/>
      <c r="H340" s="36"/>
      <c r="I340" s="36"/>
      <c r="J340" s="81"/>
      <c r="K340" s="81"/>
      <c r="L340" s="193"/>
    </row>
    <row r="341" spans="1:12" x14ac:dyDescent="0.3">
      <c r="A341" s="84"/>
      <c r="B341" s="85"/>
      <c r="C341" s="36"/>
      <c r="D341" s="36"/>
      <c r="E341" s="36"/>
      <c r="F341" s="36"/>
      <c r="G341" s="36"/>
      <c r="H341" s="36"/>
      <c r="I341" s="36"/>
      <c r="J341" s="81"/>
      <c r="K341" s="81"/>
      <c r="L341" s="193"/>
    </row>
    <row r="342" spans="1:12" x14ac:dyDescent="0.3">
      <c r="A342" s="84"/>
      <c r="B342" s="85"/>
      <c r="C342" s="36"/>
      <c r="D342" s="36"/>
      <c r="E342" s="36"/>
      <c r="F342" s="36"/>
      <c r="G342" s="36"/>
      <c r="H342" s="36"/>
      <c r="I342" s="36"/>
      <c r="J342" s="81"/>
      <c r="K342" s="81"/>
      <c r="L342" s="193"/>
    </row>
    <row r="343" spans="1:12" x14ac:dyDescent="0.3">
      <c r="A343" s="84"/>
      <c r="B343" s="85"/>
      <c r="C343" s="36"/>
      <c r="D343" s="36"/>
      <c r="E343" s="36"/>
      <c r="F343" s="36"/>
      <c r="G343" s="36"/>
      <c r="H343" s="36"/>
      <c r="I343" s="36"/>
      <c r="J343" s="81"/>
      <c r="K343" s="81"/>
      <c r="L343" s="193"/>
    </row>
    <row r="344" spans="1:12" x14ac:dyDescent="0.3">
      <c r="A344" s="84"/>
      <c r="B344" s="85"/>
      <c r="C344" s="36"/>
      <c r="D344" s="36"/>
      <c r="E344" s="36"/>
      <c r="F344" s="36"/>
      <c r="G344" s="36"/>
      <c r="H344" s="36"/>
      <c r="I344" s="36"/>
      <c r="J344" s="81"/>
      <c r="K344" s="81"/>
      <c r="L344" s="193"/>
    </row>
    <row r="345" spans="1:12" x14ac:dyDescent="0.3">
      <c r="A345" s="84"/>
      <c r="B345" s="85"/>
      <c r="C345" s="36"/>
      <c r="D345" s="36"/>
      <c r="E345" s="36"/>
      <c r="F345" s="36"/>
      <c r="G345" s="36"/>
      <c r="H345" s="36"/>
      <c r="I345" s="36"/>
      <c r="J345" s="81"/>
      <c r="K345" s="81"/>
      <c r="L345" s="193"/>
    </row>
    <row r="346" spans="1:12" x14ac:dyDescent="0.3">
      <c r="A346" s="84"/>
      <c r="B346" s="85"/>
      <c r="C346" s="36"/>
      <c r="D346" s="36"/>
      <c r="E346" s="36"/>
      <c r="F346" s="36"/>
      <c r="G346" s="36"/>
      <c r="H346" s="36"/>
      <c r="I346" s="36"/>
      <c r="J346" s="81"/>
      <c r="K346" s="81"/>
      <c r="L346" s="193"/>
    </row>
    <row r="347" spans="1:12" x14ac:dyDescent="0.3">
      <c r="A347" s="84"/>
      <c r="B347" s="85"/>
      <c r="C347" s="36"/>
      <c r="D347" s="36"/>
      <c r="E347" s="36"/>
      <c r="F347" s="36"/>
      <c r="G347" s="36"/>
      <c r="H347" s="36"/>
      <c r="I347" s="36"/>
      <c r="J347" s="81"/>
      <c r="K347" s="81"/>
      <c r="L347" s="193"/>
    </row>
    <row r="348" spans="1:12" x14ac:dyDescent="0.3">
      <c r="A348" s="84"/>
      <c r="B348" s="85"/>
      <c r="C348" s="36"/>
      <c r="D348" s="36"/>
      <c r="E348" s="36"/>
      <c r="F348" s="36"/>
      <c r="G348" s="36"/>
      <c r="H348" s="36"/>
      <c r="I348" s="36"/>
      <c r="J348" s="81"/>
      <c r="K348" s="81"/>
      <c r="L348" s="193"/>
    </row>
    <row r="349" spans="1:12" x14ac:dyDescent="0.3">
      <c r="A349" s="84"/>
      <c r="B349" s="85"/>
      <c r="C349" s="36"/>
      <c r="D349" s="36"/>
      <c r="E349" s="36"/>
      <c r="F349" s="36"/>
      <c r="G349" s="36"/>
      <c r="H349" s="36"/>
      <c r="I349" s="36"/>
      <c r="J349" s="81"/>
      <c r="K349" s="81"/>
      <c r="L349" s="193"/>
    </row>
    <row r="350" spans="1:12" x14ac:dyDescent="0.3">
      <c r="A350" s="84"/>
      <c r="B350" s="85"/>
      <c r="C350" s="36"/>
      <c r="D350" s="36"/>
      <c r="E350" s="36"/>
      <c r="F350" s="36"/>
      <c r="G350" s="36"/>
      <c r="H350" s="36"/>
      <c r="I350" s="36"/>
      <c r="J350" s="81"/>
      <c r="K350" s="81"/>
      <c r="L350" s="193"/>
    </row>
    <row r="351" spans="1:12" x14ac:dyDescent="0.3">
      <c r="A351" s="84"/>
      <c r="B351" s="85"/>
      <c r="C351" s="36"/>
      <c r="D351" s="36"/>
      <c r="E351" s="36"/>
      <c r="F351" s="36"/>
      <c r="G351" s="36"/>
      <c r="H351" s="36"/>
      <c r="I351" s="36"/>
      <c r="J351" s="81"/>
      <c r="K351" s="81"/>
      <c r="L351" s="193"/>
    </row>
    <row r="352" spans="1:12" x14ac:dyDescent="0.3">
      <c r="A352" s="84"/>
      <c r="B352" s="85"/>
      <c r="C352" s="36"/>
      <c r="D352" s="36"/>
      <c r="E352" s="36"/>
      <c r="F352" s="36"/>
      <c r="G352" s="36"/>
      <c r="H352" s="36"/>
      <c r="I352" s="36"/>
      <c r="J352" s="81"/>
      <c r="K352" s="81"/>
      <c r="L352" s="193"/>
    </row>
    <row r="353" spans="1:12" x14ac:dyDescent="0.3">
      <c r="A353" s="84"/>
      <c r="B353" s="85"/>
      <c r="C353" s="36"/>
      <c r="D353" s="36"/>
      <c r="E353" s="36"/>
      <c r="F353" s="36"/>
      <c r="G353" s="36"/>
      <c r="H353" s="36"/>
      <c r="I353" s="36"/>
      <c r="J353" s="81"/>
      <c r="K353" s="81"/>
      <c r="L353" s="193"/>
    </row>
    <row r="354" spans="1:12" x14ac:dyDescent="0.3">
      <c r="A354" s="84"/>
      <c r="B354" s="85"/>
      <c r="C354" s="36"/>
      <c r="D354" s="36"/>
      <c r="E354" s="36"/>
      <c r="F354" s="36"/>
      <c r="G354" s="36"/>
      <c r="H354" s="36"/>
      <c r="I354" s="36"/>
      <c r="J354" s="81"/>
      <c r="K354" s="81"/>
      <c r="L354" s="193"/>
    </row>
    <row r="355" spans="1:12" x14ac:dyDescent="0.3">
      <c r="A355" s="84"/>
      <c r="B355" s="85"/>
      <c r="C355" s="36"/>
      <c r="D355" s="36"/>
      <c r="E355" s="36"/>
      <c r="F355" s="36"/>
      <c r="G355" s="36"/>
      <c r="H355" s="36"/>
      <c r="I355" s="36"/>
      <c r="J355" s="81"/>
      <c r="K355" s="81"/>
      <c r="L355" s="193"/>
    </row>
    <row r="356" spans="1:12" x14ac:dyDescent="0.3">
      <c r="A356" s="84"/>
      <c r="B356" s="85"/>
      <c r="C356" s="36"/>
      <c r="D356" s="36"/>
      <c r="E356" s="36"/>
      <c r="F356" s="36"/>
      <c r="G356" s="36"/>
      <c r="H356" s="36"/>
      <c r="I356" s="36"/>
      <c r="J356" s="81"/>
      <c r="K356" s="81"/>
      <c r="L356" s="193"/>
    </row>
    <row r="357" spans="1:12" x14ac:dyDescent="0.3">
      <c r="A357" s="84"/>
      <c r="B357" s="85"/>
      <c r="C357" s="36"/>
      <c r="D357" s="36"/>
      <c r="E357" s="36"/>
      <c r="F357" s="36"/>
      <c r="G357" s="36"/>
      <c r="H357" s="36"/>
      <c r="I357" s="36"/>
      <c r="J357" s="81"/>
      <c r="K357" s="81"/>
      <c r="L357" s="193"/>
    </row>
    <row r="358" spans="1:12" x14ac:dyDescent="0.3">
      <c r="A358" s="84"/>
      <c r="B358" s="85"/>
      <c r="C358" s="36"/>
      <c r="D358" s="36"/>
      <c r="E358" s="36"/>
      <c r="F358" s="36"/>
      <c r="G358" s="36"/>
      <c r="H358" s="36"/>
      <c r="I358" s="36"/>
      <c r="J358" s="81"/>
      <c r="K358" s="81"/>
      <c r="L358" s="193"/>
    </row>
    <row r="359" spans="1:12" x14ac:dyDescent="0.3">
      <c r="A359" s="84"/>
      <c r="B359" s="85"/>
      <c r="C359" s="36"/>
      <c r="D359" s="36"/>
      <c r="E359" s="36"/>
      <c r="F359" s="36"/>
      <c r="G359" s="36"/>
      <c r="H359" s="36"/>
      <c r="I359" s="36"/>
      <c r="J359" s="81"/>
      <c r="K359" s="81"/>
      <c r="L359" s="193"/>
    </row>
    <row r="360" spans="1:12" x14ac:dyDescent="0.3">
      <c r="A360" s="84"/>
      <c r="B360" s="85"/>
      <c r="C360" s="36"/>
      <c r="D360" s="36"/>
      <c r="E360" s="36"/>
      <c r="F360" s="36"/>
      <c r="G360" s="36"/>
      <c r="H360" s="36"/>
      <c r="I360" s="36"/>
      <c r="J360" s="81"/>
      <c r="K360" s="81"/>
      <c r="L360" s="193"/>
    </row>
    <row r="361" spans="1:12" x14ac:dyDescent="0.3">
      <c r="A361" s="84"/>
      <c r="B361" s="85"/>
      <c r="C361" s="36"/>
      <c r="D361" s="36"/>
      <c r="E361" s="36"/>
      <c r="F361" s="36"/>
      <c r="G361" s="36"/>
      <c r="H361" s="36"/>
      <c r="I361" s="36"/>
      <c r="J361" s="81"/>
      <c r="K361" s="81"/>
      <c r="L361" s="193"/>
    </row>
    <row r="362" spans="1:12" x14ac:dyDescent="0.3">
      <c r="A362" s="84"/>
      <c r="B362" s="85"/>
      <c r="C362" s="36"/>
      <c r="D362" s="36"/>
      <c r="E362" s="36"/>
      <c r="F362" s="36"/>
      <c r="G362" s="36"/>
      <c r="H362" s="36"/>
      <c r="I362" s="36"/>
      <c r="J362" s="81"/>
      <c r="K362" s="81"/>
      <c r="L362" s="193"/>
    </row>
    <row r="363" spans="1:12" x14ac:dyDescent="0.3">
      <c r="A363" s="84"/>
      <c r="B363" s="85"/>
      <c r="C363" s="36"/>
      <c r="D363" s="36"/>
      <c r="E363" s="36"/>
      <c r="F363" s="36"/>
      <c r="G363" s="36"/>
      <c r="H363" s="36"/>
      <c r="I363" s="36"/>
      <c r="J363" s="81"/>
      <c r="K363" s="81"/>
      <c r="L363" s="193"/>
    </row>
    <row r="364" spans="1:12" x14ac:dyDescent="0.3">
      <c r="A364" s="84"/>
      <c r="B364" s="85"/>
      <c r="C364" s="36"/>
      <c r="D364" s="36"/>
      <c r="E364" s="36"/>
      <c r="F364" s="36"/>
      <c r="G364" s="36"/>
      <c r="H364" s="36"/>
      <c r="I364" s="36"/>
      <c r="J364" s="81"/>
      <c r="K364" s="81"/>
      <c r="L364" s="193"/>
    </row>
    <row r="365" spans="1:12" x14ac:dyDescent="0.3">
      <c r="A365" s="84"/>
      <c r="B365" s="85"/>
      <c r="C365" s="36"/>
      <c r="D365" s="36"/>
      <c r="E365" s="36"/>
      <c r="F365" s="36"/>
      <c r="G365" s="36"/>
      <c r="H365" s="36"/>
      <c r="I365" s="36"/>
      <c r="J365" s="81"/>
      <c r="K365" s="81"/>
      <c r="L365" s="193"/>
    </row>
    <row r="366" spans="1:12" x14ac:dyDescent="0.3">
      <c r="A366" s="84"/>
      <c r="B366" s="85"/>
      <c r="C366" s="36"/>
      <c r="D366" s="36"/>
      <c r="E366" s="36"/>
      <c r="F366" s="36"/>
      <c r="G366" s="36"/>
      <c r="H366" s="36"/>
      <c r="I366" s="36"/>
      <c r="J366" s="81"/>
      <c r="K366" s="81"/>
      <c r="L366" s="193"/>
    </row>
    <row r="367" spans="1:12" x14ac:dyDescent="0.3">
      <c r="A367" s="84"/>
      <c r="B367" s="85"/>
      <c r="C367" s="36"/>
      <c r="D367" s="36"/>
      <c r="E367" s="36"/>
      <c r="F367" s="36"/>
      <c r="G367" s="36"/>
      <c r="H367" s="36"/>
      <c r="I367" s="36"/>
      <c r="J367" s="81"/>
      <c r="K367" s="81"/>
      <c r="L367" s="193"/>
    </row>
    <row r="368" spans="1:12" x14ac:dyDescent="0.3">
      <c r="A368" s="84"/>
      <c r="B368" s="85"/>
      <c r="C368" s="36"/>
      <c r="D368" s="36"/>
      <c r="E368" s="36"/>
      <c r="F368" s="36"/>
      <c r="G368" s="36"/>
      <c r="H368" s="36"/>
      <c r="I368" s="36"/>
      <c r="J368" s="81"/>
      <c r="K368" s="81"/>
      <c r="L368" s="193"/>
    </row>
    <row r="369" spans="1:12" x14ac:dyDescent="0.3">
      <c r="A369" s="84"/>
      <c r="B369" s="85"/>
      <c r="C369" s="36"/>
      <c r="D369" s="36"/>
      <c r="E369" s="36"/>
      <c r="F369" s="36"/>
      <c r="G369" s="36"/>
      <c r="H369" s="36"/>
      <c r="I369" s="36"/>
      <c r="J369" s="81"/>
      <c r="K369" s="81"/>
      <c r="L369" s="193"/>
    </row>
    <row r="370" spans="1:12" x14ac:dyDescent="0.3">
      <c r="A370" s="84"/>
      <c r="B370" s="85"/>
      <c r="C370" s="36"/>
      <c r="D370" s="36"/>
      <c r="E370" s="36"/>
      <c r="F370" s="36"/>
      <c r="G370" s="36"/>
      <c r="H370" s="36"/>
      <c r="I370" s="36"/>
      <c r="J370" s="81"/>
      <c r="K370" s="81"/>
      <c r="L370" s="193"/>
    </row>
    <row r="371" spans="1:12" x14ac:dyDescent="0.3">
      <c r="A371" s="84"/>
      <c r="B371" s="85"/>
      <c r="C371" s="36"/>
      <c r="D371" s="36"/>
      <c r="E371" s="36"/>
      <c r="F371" s="36"/>
      <c r="G371" s="36"/>
      <c r="H371" s="36"/>
      <c r="I371" s="36"/>
      <c r="J371" s="81"/>
      <c r="K371" s="81"/>
      <c r="L371" s="193"/>
    </row>
    <row r="372" spans="1:12" x14ac:dyDescent="0.3">
      <c r="A372" s="84"/>
      <c r="B372" s="85"/>
      <c r="C372" s="36"/>
      <c r="D372" s="36"/>
      <c r="E372" s="36"/>
      <c r="F372" s="36"/>
      <c r="G372" s="36"/>
      <c r="H372" s="36"/>
      <c r="I372" s="36"/>
      <c r="J372" s="81"/>
      <c r="K372" s="81"/>
      <c r="L372" s="193"/>
    </row>
    <row r="373" spans="1:12" x14ac:dyDescent="0.3">
      <c r="A373" s="84"/>
      <c r="B373" s="85"/>
      <c r="C373" s="36"/>
      <c r="D373" s="36"/>
      <c r="E373" s="36"/>
      <c r="F373" s="36"/>
      <c r="G373" s="36"/>
      <c r="H373" s="36"/>
      <c r="I373" s="36"/>
      <c r="J373" s="81"/>
      <c r="K373" s="81"/>
      <c r="L373" s="193"/>
    </row>
    <row r="374" spans="1:12" x14ac:dyDescent="0.3">
      <c r="A374" s="84"/>
      <c r="B374" s="85"/>
      <c r="C374" s="36"/>
      <c r="D374" s="36"/>
      <c r="E374" s="36"/>
      <c r="F374" s="36"/>
      <c r="G374" s="36"/>
      <c r="H374" s="36"/>
      <c r="I374" s="36"/>
      <c r="J374" s="81"/>
      <c r="K374" s="81"/>
      <c r="L374" s="193"/>
    </row>
    <row r="375" spans="1:12" x14ac:dyDescent="0.3">
      <c r="A375" s="84"/>
      <c r="B375" s="85"/>
      <c r="C375" s="36"/>
      <c r="D375" s="36"/>
      <c r="E375" s="36"/>
      <c r="F375" s="36"/>
      <c r="G375" s="36"/>
      <c r="H375" s="36"/>
      <c r="I375" s="36"/>
      <c r="J375" s="81"/>
      <c r="K375" s="81"/>
      <c r="L375" s="193"/>
    </row>
    <row r="376" spans="1:12" x14ac:dyDescent="0.3">
      <c r="A376" s="84"/>
      <c r="B376" s="85"/>
      <c r="C376" s="36"/>
      <c r="D376" s="36"/>
      <c r="E376" s="36"/>
      <c r="F376" s="36"/>
      <c r="G376" s="36"/>
      <c r="H376" s="36"/>
      <c r="I376" s="36"/>
      <c r="J376" s="81"/>
      <c r="K376" s="81"/>
      <c r="L376" s="193"/>
    </row>
    <row r="377" spans="1:12" x14ac:dyDescent="0.3">
      <c r="A377" s="84"/>
      <c r="B377" s="85"/>
      <c r="C377" s="36"/>
      <c r="D377" s="36"/>
      <c r="E377" s="36"/>
      <c r="F377" s="36"/>
      <c r="G377" s="36"/>
      <c r="H377" s="36"/>
      <c r="I377" s="36"/>
      <c r="J377" s="81"/>
      <c r="K377" s="81"/>
      <c r="L377" s="193"/>
    </row>
    <row r="378" spans="1:12" x14ac:dyDescent="0.3">
      <c r="A378" s="84"/>
      <c r="B378" s="85"/>
      <c r="C378" s="36"/>
      <c r="D378" s="36"/>
      <c r="E378" s="36"/>
      <c r="F378" s="36"/>
      <c r="G378" s="36"/>
      <c r="H378" s="36"/>
      <c r="I378" s="36"/>
      <c r="J378" s="81"/>
      <c r="K378" s="81"/>
      <c r="L378" s="193"/>
    </row>
    <row r="379" spans="1:12" x14ac:dyDescent="0.3">
      <c r="A379" s="84"/>
      <c r="B379" s="85"/>
      <c r="C379" s="36"/>
      <c r="D379" s="36"/>
      <c r="E379" s="36"/>
      <c r="F379" s="36"/>
      <c r="G379" s="36"/>
      <c r="H379" s="36"/>
      <c r="I379" s="36"/>
      <c r="J379" s="81"/>
      <c r="K379" s="81"/>
      <c r="L379" s="193"/>
    </row>
    <row r="380" spans="1:12" x14ac:dyDescent="0.3">
      <c r="A380" s="84"/>
      <c r="B380" s="85"/>
      <c r="C380" s="36"/>
      <c r="D380" s="36"/>
      <c r="E380" s="36"/>
      <c r="F380" s="36"/>
      <c r="G380" s="36"/>
      <c r="H380" s="36"/>
      <c r="I380" s="36"/>
      <c r="J380" s="81"/>
      <c r="K380" s="81"/>
      <c r="L380" s="193"/>
    </row>
    <row r="381" spans="1:12" x14ac:dyDescent="0.3">
      <c r="A381" s="84"/>
      <c r="B381" s="85"/>
      <c r="C381" s="36"/>
      <c r="D381" s="36"/>
      <c r="E381" s="36"/>
      <c r="F381" s="36"/>
      <c r="G381" s="36"/>
      <c r="H381" s="36"/>
      <c r="I381" s="36"/>
      <c r="J381" s="81"/>
      <c r="K381" s="81"/>
      <c r="L381" s="193"/>
    </row>
    <row r="382" spans="1:12" x14ac:dyDescent="0.3">
      <c r="A382" s="84"/>
      <c r="B382" s="85"/>
      <c r="C382" s="36"/>
      <c r="D382" s="36"/>
      <c r="E382" s="36"/>
      <c r="F382" s="36"/>
      <c r="G382" s="36"/>
      <c r="H382" s="36"/>
      <c r="I382" s="36"/>
      <c r="J382" s="81"/>
      <c r="K382" s="81"/>
      <c r="L382" s="193"/>
    </row>
    <row r="383" spans="1:12" x14ac:dyDescent="0.3">
      <c r="A383" s="84"/>
      <c r="B383" s="85"/>
      <c r="C383" s="36"/>
      <c r="D383" s="36"/>
      <c r="E383" s="36"/>
      <c r="F383" s="36"/>
      <c r="G383" s="36"/>
      <c r="H383" s="36"/>
      <c r="I383" s="36"/>
      <c r="J383" s="81"/>
      <c r="K383" s="81"/>
      <c r="L383" s="193"/>
    </row>
    <row r="384" spans="1:12" x14ac:dyDescent="0.3">
      <c r="A384" s="84"/>
      <c r="B384" s="85"/>
      <c r="C384" s="36"/>
      <c r="D384" s="36"/>
      <c r="E384" s="36"/>
      <c r="F384" s="36"/>
      <c r="G384" s="36"/>
      <c r="H384" s="36"/>
      <c r="I384" s="36"/>
      <c r="J384" s="81"/>
      <c r="K384" s="81"/>
      <c r="L384" s="193"/>
    </row>
    <row r="385" spans="1:12" x14ac:dyDescent="0.3">
      <c r="A385" s="84"/>
      <c r="B385" s="85"/>
      <c r="C385" s="36"/>
      <c r="D385" s="36"/>
      <c r="E385" s="36"/>
      <c r="F385" s="36"/>
      <c r="G385" s="36"/>
      <c r="H385" s="36"/>
      <c r="I385" s="36"/>
      <c r="J385" s="81"/>
      <c r="K385" s="81"/>
      <c r="L385" s="193"/>
    </row>
    <row r="386" spans="1:12" x14ac:dyDescent="0.3">
      <c r="A386" s="84"/>
      <c r="B386" s="85"/>
      <c r="C386" s="36"/>
      <c r="D386" s="36"/>
      <c r="E386" s="36"/>
      <c r="F386" s="36"/>
      <c r="G386" s="36"/>
      <c r="H386" s="36"/>
      <c r="I386" s="36"/>
      <c r="J386" s="81"/>
      <c r="K386" s="81"/>
      <c r="L386" s="193"/>
    </row>
    <row r="387" spans="1:12" x14ac:dyDescent="0.3">
      <c r="A387" s="84"/>
      <c r="B387" s="85"/>
      <c r="C387" s="36"/>
      <c r="D387" s="36"/>
      <c r="E387" s="36"/>
      <c r="F387" s="36"/>
      <c r="G387" s="36"/>
      <c r="H387" s="36"/>
      <c r="I387" s="36"/>
      <c r="J387" s="81"/>
      <c r="K387" s="81"/>
      <c r="L387" s="193"/>
    </row>
    <row r="388" spans="1:12" x14ac:dyDescent="0.3">
      <c r="A388" s="84"/>
      <c r="B388" s="85"/>
      <c r="C388" s="36"/>
      <c r="D388" s="36"/>
      <c r="E388" s="36"/>
      <c r="F388" s="36"/>
      <c r="G388" s="36"/>
      <c r="H388" s="36"/>
      <c r="I388" s="36"/>
      <c r="J388" s="81"/>
      <c r="K388" s="81"/>
      <c r="L388" s="193"/>
    </row>
    <row r="389" spans="1:12" x14ac:dyDescent="0.3">
      <c r="A389" s="84"/>
      <c r="B389" s="85"/>
      <c r="C389" s="36"/>
      <c r="D389" s="36"/>
      <c r="E389" s="36"/>
      <c r="F389" s="36"/>
      <c r="G389" s="36"/>
      <c r="H389" s="36"/>
      <c r="I389" s="36"/>
      <c r="J389" s="81"/>
      <c r="K389" s="81"/>
      <c r="L389" s="193"/>
    </row>
    <row r="390" spans="1:12" x14ac:dyDescent="0.3">
      <c r="A390" s="84"/>
      <c r="B390" s="85"/>
      <c r="C390" s="36"/>
      <c r="D390" s="36"/>
      <c r="E390" s="36"/>
      <c r="F390" s="36"/>
      <c r="G390" s="36"/>
      <c r="H390" s="36"/>
      <c r="I390" s="36"/>
      <c r="J390" s="81"/>
      <c r="K390" s="81"/>
      <c r="L390" s="193"/>
    </row>
    <row r="391" spans="1:12" x14ac:dyDescent="0.3">
      <c r="A391" s="84"/>
      <c r="B391" s="85"/>
      <c r="C391" s="36"/>
      <c r="D391" s="36"/>
      <c r="E391" s="36"/>
      <c r="F391" s="36"/>
      <c r="G391" s="36"/>
      <c r="H391" s="36"/>
      <c r="I391" s="36"/>
      <c r="J391" s="81"/>
      <c r="K391" s="81"/>
      <c r="L391" s="193"/>
    </row>
    <row r="392" spans="1:12" x14ac:dyDescent="0.3">
      <c r="A392" s="84"/>
      <c r="B392" s="85"/>
      <c r="C392" s="36"/>
      <c r="D392" s="36"/>
      <c r="E392" s="36"/>
      <c r="F392" s="36"/>
      <c r="G392" s="36"/>
      <c r="H392" s="36"/>
      <c r="I392" s="36"/>
      <c r="J392" s="81"/>
      <c r="K392" s="81"/>
      <c r="L392" s="193"/>
    </row>
    <row r="393" spans="1:12" x14ac:dyDescent="0.3">
      <c r="A393" s="84"/>
      <c r="B393" s="85"/>
      <c r="C393" s="36"/>
      <c r="D393" s="36"/>
      <c r="E393" s="36"/>
      <c r="F393" s="36"/>
      <c r="G393" s="36"/>
      <c r="H393" s="36"/>
      <c r="I393" s="36"/>
      <c r="J393" s="81"/>
      <c r="K393" s="81"/>
      <c r="L393" s="193"/>
    </row>
    <row r="394" spans="1:12" x14ac:dyDescent="0.3">
      <c r="A394" s="84"/>
      <c r="B394" s="85"/>
      <c r="C394" s="36"/>
      <c r="D394" s="36"/>
      <c r="E394" s="36"/>
      <c r="F394" s="36"/>
      <c r="G394" s="36"/>
      <c r="H394" s="36"/>
      <c r="I394" s="36"/>
      <c r="J394" s="81"/>
      <c r="K394" s="81"/>
      <c r="L394" s="193"/>
    </row>
    <row r="395" spans="1:12" x14ac:dyDescent="0.3">
      <c r="A395" s="84"/>
      <c r="B395" s="85"/>
      <c r="C395" s="36"/>
      <c r="D395" s="36"/>
      <c r="E395" s="36"/>
      <c r="F395" s="36"/>
      <c r="G395" s="36"/>
      <c r="H395" s="36"/>
      <c r="I395" s="36"/>
      <c r="J395" s="81"/>
      <c r="K395" s="81"/>
      <c r="L395" s="193"/>
    </row>
    <row r="396" spans="1:12" x14ac:dyDescent="0.3">
      <c r="A396" s="84"/>
      <c r="B396" s="85"/>
      <c r="C396" s="36"/>
      <c r="D396" s="36"/>
      <c r="E396" s="36"/>
      <c r="F396" s="36"/>
      <c r="G396" s="36"/>
      <c r="H396" s="36"/>
      <c r="I396" s="36"/>
      <c r="J396" s="81"/>
      <c r="K396" s="81"/>
      <c r="L396" s="193"/>
    </row>
    <row r="397" spans="1:12" x14ac:dyDescent="0.3">
      <c r="A397" s="84"/>
      <c r="B397" s="85"/>
      <c r="C397" s="36"/>
      <c r="D397" s="36"/>
      <c r="E397" s="36"/>
      <c r="F397" s="36"/>
      <c r="G397" s="36"/>
      <c r="H397" s="36"/>
      <c r="I397" s="36"/>
      <c r="J397" s="81"/>
      <c r="K397" s="81"/>
      <c r="L397" s="193"/>
    </row>
    <row r="398" spans="1:12" x14ac:dyDescent="0.3">
      <c r="A398" s="84"/>
      <c r="B398" s="85"/>
      <c r="C398" s="36"/>
      <c r="D398" s="36"/>
      <c r="E398" s="36"/>
      <c r="F398" s="36"/>
      <c r="G398" s="36"/>
      <c r="H398" s="36"/>
      <c r="I398" s="36"/>
      <c r="J398" s="81"/>
      <c r="K398" s="81"/>
      <c r="L398" s="193"/>
    </row>
    <row r="399" spans="1:12" x14ac:dyDescent="0.3">
      <c r="A399" s="84"/>
      <c r="B399" s="85"/>
      <c r="C399" s="36"/>
      <c r="D399" s="36"/>
      <c r="E399" s="36"/>
      <c r="F399" s="36"/>
      <c r="G399" s="36"/>
      <c r="H399" s="36"/>
      <c r="I399" s="36"/>
      <c r="J399" s="81"/>
      <c r="K399" s="81"/>
      <c r="L399" s="193"/>
    </row>
    <row r="400" spans="1:12" x14ac:dyDescent="0.3">
      <c r="A400" s="84"/>
      <c r="B400" s="85"/>
      <c r="C400" s="36"/>
      <c r="D400" s="36"/>
      <c r="E400" s="36"/>
      <c r="F400" s="36"/>
      <c r="G400" s="36"/>
      <c r="H400" s="36"/>
      <c r="I400" s="36"/>
      <c r="J400" s="81"/>
      <c r="K400" s="81"/>
      <c r="L400" s="193"/>
    </row>
    <row r="401" spans="1:12" x14ac:dyDescent="0.3">
      <c r="A401" s="84"/>
      <c r="B401" s="85"/>
      <c r="C401" s="36"/>
      <c r="D401" s="36"/>
      <c r="E401" s="36"/>
      <c r="F401" s="36"/>
      <c r="G401" s="36"/>
      <c r="H401" s="36"/>
      <c r="I401" s="36"/>
      <c r="J401" s="81"/>
      <c r="K401" s="81"/>
      <c r="L401" s="193"/>
    </row>
    <row r="402" spans="1:12" x14ac:dyDescent="0.3">
      <c r="A402" s="84"/>
      <c r="B402" s="85"/>
      <c r="C402" s="36"/>
      <c r="D402" s="36"/>
      <c r="E402" s="36"/>
      <c r="F402" s="36"/>
      <c r="G402" s="36"/>
      <c r="H402" s="36"/>
      <c r="I402" s="36"/>
      <c r="J402" s="81"/>
      <c r="K402" s="81"/>
      <c r="L402" s="193"/>
    </row>
    <row r="403" spans="1:12" x14ac:dyDescent="0.3">
      <c r="A403" s="84"/>
      <c r="B403" s="85"/>
      <c r="C403" s="36"/>
      <c r="D403" s="36"/>
      <c r="E403" s="36"/>
      <c r="F403" s="36"/>
      <c r="G403" s="36"/>
      <c r="H403" s="36"/>
      <c r="I403" s="36"/>
      <c r="J403" s="81"/>
      <c r="K403" s="81"/>
      <c r="L403" s="193"/>
    </row>
    <row r="404" spans="1:12" x14ac:dyDescent="0.3">
      <c r="A404" s="84"/>
      <c r="B404" s="85"/>
      <c r="C404" s="36"/>
      <c r="D404" s="36"/>
      <c r="E404" s="36"/>
      <c r="F404" s="36"/>
      <c r="G404" s="36"/>
      <c r="H404" s="36"/>
      <c r="I404" s="36"/>
      <c r="J404" s="81"/>
      <c r="K404" s="81"/>
      <c r="L404" s="193"/>
    </row>
    <row r="405" spans="1:12" x14ac:dyDescent="0.3">
      <c r="A405" s="84"/>
      <c r="B405" s="85"/>
      <c r="C405" s="36"/>
      <c r="D405" s="36"/>
      <c r="E405" s="36"/>
      <c r="F405" s="36"/>
      <c r="G405" s="36"/>
      <c r="H405" s="36"/>
      <c r="I405" s="36"/>
      <c r="J405" s="81"/>
      <c r="K405" s="81"/>
      <c r="L405" s="193"/>
    </row>
    <row r="406" spans="1:12" x14ac:dyDescent="0.3">
      <c r="A406" s="84"/>
      <c r="B406" s="85"/>
      <c r="C406" s="36"/>
      <c r="D406" s="36"/>
      <c r="E406" s="36"/>
      <c r="F406" s="36"/>
      <c r="G406" s="36"/>
      <c r="H406" s="36"/>
      <c r="I406" s="36"/>
      <c r="J406" s="81"/>
      <c r="K406" s="81"/>
      <c r="L406" s="193"/>
    </row>
    <row r="407" spans="1:12" x14ac:dyDescent="0.3">
      <c r="A407" s="84"/>
      <c r="B407" s="85"/>
      <c r="C407" s="36"/>
      <c r="D407" s="36"/>
      <c r="E407" s="36"/>
      <c r="F407" s="36"/>
      <c r="G407" s="36"/>
      <c r="H407" s="36"/>
      <c r="I407" s="36"/>
      <c r="J407" s="81"/>
      <c r="K407" s="81"/>
      <c r="L407" s="193"/>
    </row>
    <row r="408" spans="1:12" x14ac:dyDescent="0.3">
      <c r="A408" s="84"/>
      <c r="B408" s="85"/>
      <c r="C408" s="36"/>
      <c r="D408" s="36"/>
      <c r="E408" s="36"/>
      <c r="F408" s="36"/>
      <c r="G408" s="36"/>
      <c r="H408" s="36"/>
      <c r="I408" s="36"/>
      <c r="J408" s="81"/>
      <c r="K408" s="81"/>
      <c r="L408" s="193"/>
    </row>
    <row r="409" spans="1:12" x14ac:dyDescent="0.3">
      <c r="A409" s="84"/>
      <c r="B409" s="85"/>
      <c r="C409" s="36"/>
      <c r="D409" s="36"/>
      <c r="E409" s="36"/>
      <c r="F409" s="36"/>
      <c r="G409" s="36"/>
      <c r="H409" s="36"/>
      <c r="I409" s="36"/>
      <c r="J409" s="81"/>
      <c r="K409" s="81"/>
      <c r="L409" s="193"/>
    </row>
    <row r="410" spans="1:12" x14ac:dyDescent="0.3">
      <c r="A410" s="84"/>
      <c r="B410" s="85"/>
      <c r="C410" s="36"/>
      <c r="D410" s="36"/>
      <c r="E410" s="36"/>
      <c r="F410" s="36"/>
      <c r="G410" s="36"/>
      <c r="H410" s="36"/>
      <c r="I410" s="36"/>
      <c r="J410" s="81"/>
      <c r="K410" s="81"/>
      <c r="L410" s="193"/>
    </row>
    <row r="411" spans="1:12" x14ac:dyDescent="0.3">
      <c r="A411" s="84"/>
      <c r="B411" s="85"/>
      <c r="C411" s="36"/>
      <c r="D411" s="36"/>
      <c r="E411" s="36"/>
      <c r="F411" s="36"/>
      <c r="G411" s="36"/>
      <c r="H411" s="36"/>
      <c r="I411" s="36"/>
      <c r="J411" s="81"/>
      <c r="K411" s="81"/>
      <c r="L411" s="193"/>
    </row>
    <row r="412" spans="1:12" x14ac:dyDescent="0.3">
      <c r="A412" s="84"/>
      <c r="B412" s="85"/>
      <c r="C412" s="36"/>
      <c r="D412" s="36"/>
      <c r="E412" s="36"/>
      <c r="F412" s="36"/>
      <c r="G412" s="36"/>
      <c r="H412" s="36"/>
      <c r="I412" s="36"/>
      <c r="J412" s="81"/>
      <c r="K412" s="81"/>
      <c r="L412" s="193"/>
    </row>
    <row r="413" spans="1:12" x14ac:dyDescent="0.3">
      <c r="A413" s="84"/>
      <c r="B413" s="85"/>
      <c r="C413" s="36"/>
      <c r="D413" s="36"/>
      <c r="E413" s="36"/>
      <c r="F413" s="36"/>
      <c r="G413" s="36"/>
      <c r="H413" s="36"/>
      <c r="I413" s="36"/>
      <c r="J413" s="81"/>
      <c r="K413" s="81"/>
      <c r="L413" s="193"/>
    </row>
    <row r="414" spans="1:12" x14ac:dyDescent="0.3">
      <c r="A414" s="84"/>
      <c r="B414" s="85"/>
      <c r="C414" s="36"/>
      <c r="D414" s="36"/>
      <c r="E414" s="36"/>
      <c r="F414" s="36"/>
      <c r="G414" s="36"/>
      <c r="H414" s="36"/>
      <c r="I414" s="36"/>
      <c r="J414" s="81"/>
      <c r="K414" s="81"/>
      <c r="L414" s="193"/>
    </row>
    <row r="415" spans="1:12" x14ac:dyDescent="0.3">
      <c r="A415" s="84"/>
      <c r="B415" s="85"/>
      <c r="C415" s="36"/>
      <c r="D415" s="36"/>
      <c r="E415" s="36"/>
      <c r="F415" s="36"/>
      <c r="G415" s="36"/>
      <c r="H415" s="36"/>
      <c r="I415" s="36"/>
      <c r="J415" s="81"/>
      <c r="K415" s="81"/>
      <c r="L415" s="193"/>
    </row>
    <row r="416" spans="1:12" x14ac:dyDescent="0.3">
      <c r="A416" s="84"/>
      <c r="B416" s="85"/>
      <c r="C416" s="36"/>
      <c r="D416" s="36"/>
      <c r="E416" s="36"/>
      <c r="F416" s="36"/>
      <c r="G416" s="36"/>
      <c r="H416" s="36"/>
      <c r="I416" s="36"/>
      <c r="J416" s="81"/>
      <c r="K416" s="81"/>
      <c r="L416" s="193"/>
    </row>
    <row r="417" spans="1:12" x14ac:dyDescent="0.3">
      <c r="A417" s="84"/>
      <c r="B417" s="85"/>
      <c r="C417" s="36"/>
      <c r="D417" s="36"/>
      <c r="E417" s="36"/>
      <c r="F417" s="36"/>
      <c r="G417" s="36"/>
      <c r="H417" s="36"/>
      <c r="I417" s="36"/>
      <c r="J417" s="81"/>
      <c r="K417" s="81"/>
      <c r="L417" s="193"/>
    </row>
    <row r="418" spans="1:12" x14ac:dyDescent="0.3">
      <c r="A418" s="84"/>
      <c r="B418" s="85"/>
      <c r="C418" s="36"/>
      <c r="D418" s="36"/>
      <c r="E418" s="36"/>
      <c r="F418" s="36"/>
      <c r="G418" s="36"/>
      <c r="H418" s="36"/>
      <c r="I418" s="36"/>
      <c r="J418" s="81"/>
      <c r="K418" s="81"/>
      <c r="L418" s="193"/>
    </row>
    <row r="419" spans="1:12" x14ac:dyDescent="0.3">
      <c r="A419" s="84"/>
      <c r="B419" s="85"/>
      <c r="C419" s="36"/>
      <c r="D419" s="36"/>
      <c r="E419" s="36"/>
      <c r="F419" s="36"/>
      <c r="G419" s="36"/>
      <c r="H419" s="36"/>
      <c r="I419" s="36"/>
      <c r="J419" s="81"/>
      <c r="K419" s="81"/>
      <c r="L419" s="193"/>
    </row>
    <row r="420" spans="1:12" x14ac:dyDescent="0.3">
      <c r="A420" s="84"/>
      <c r="B420" s="85"/>
      <c r="C420" s="36"/>
      <c r="D420" s="36"/>
      <c r="E420" s="36"/>
      <c r="F420" s="36"/>
      <c r="G420" s="36"/>
      <c r="H420" s="36"/>
      <c r="I420" s="36"/>
      <c r="J420" s="81"/>
      <c r="K420" s="81"/>
      <c r="L420" s="193"/>
    </row>
    <row r="421" spans="1:12" x14ac:dyDescent="0.3">
      <c r="A421" s="84"/>
      <c r="B421" s="85"/>
      <c r="C421" s="36"/>
      <c r="D421" s="36"/>
      <c r="E421" s="36"/>
      <c r="F421" s="36"/>
      <c r="G421" s="36"/>
      <c r="H421" s="36"/>
      <c r="I421" s="36"/>
      <c r="J421" s="81"/>
      <c r="K421" s="81"/>
      <c r="L421" s="193"/>
    </row>
    <row r="422" spans="1:12" x14ac:dyDescent="0.3">
      <c r="A422" s="84"/>
      <c r="B422" s="85"/>
      <c r="C422" s="36"/>
      <c r="D422" s="36"/>
      <c r="E422" s="36"/>
      <c r="F422" s="36"/>
      <c r="G422" s="36"/>
      <c r="H422" s="36"/>
      <c r="I422" s="36"/>
      <c r="J422" s="81"/>
      <c r="K422" s="81"/>
      <c r="L422" s="193"/>
    </row>
    <row r="423" spans="1:12" x14ac:dyDescent="0.3">
      <c r="A423" s="84"/>
      <c r="B423" s="85"/>
      <c r="C423" s="36"/>
      <c r="D423" s="36"/>
      <c r="E423" s="36"/>
      <c r="F423" s="36"/>
      <c r="G423" s="36"/>
      <c r="H423" s="36"/>
      <c r="I423" s="36"/>
      <c r="J423" s="81"/>
      <c r="K423" s="81"/>
      <c r="L423" s="193"/>
    </row>
    <row r="424" spans="1:12" x14ac:dyDescent="0.3">
      <c r="A424" s="84"/>
      <c r="B424" s="85"/>
      <c r="C424" s="36"/>
      <c r="D424" s="36"/>
      <c r="E424" s="36"/>
      <c r="F424" s="36"/>
      <c r="G424" s="36"/>
      <c r="H424" s="36"/>
      <c r="I424" s="36"/>
      <c r="J424" s="81"/>
      <c r="K424" s="81"/>
      <c r="L424" s="193"/>
    </row>
    <row r="425" spans="1:12" x14ac:dyDescent="0.3">
      <c r="A425" s="84"/>
      <c r="B425" s="85"/>
      <c r="C425" s="36"/>
      <c r="D425" s="36"/>
      <c r="E425" s="36"/>
      <c r="F425" s="36"/>
      <c r="G425" s="36"/>
      <c r="H425" s="36"/>
      <c r="I425" s="36"/>
      <c r="J425" s="81"/>
      <c r="K425" s="81"/>
      <c r="L425" s="193"/>
    </row>
    <row r="426" spans="1:12" x14ac:dyDescent="0.3">
      <c r="A426" s="84"/>
      <c r="B426" s="85"/>
      <c r="C426" s="36"/>
      <c r="D426" s="36"/>
      <c r="E426" s="36"/>
      <c r="F426" s="36"/>
      <c r="G426" s="36"/>
      <c r="H426" s="36"/>
      <c r="I426" s="36"/>
      <c r="J426" s="81"/>
      <c r="K426" s="81"/>
      <c r="L426" s="193"/>
    </row>
    <row r="427" spans="1:12" x14ac:dyDescent="0.3">
      <c r="A427" s="84"/>
      <c r="B427" s="85"/>
      <c r="C427" s="36"/>
      <c r="D427" s="36"/>
      <c r="E427" s="36"/>
      <c r="F427" s="36"/>
      <c r="G427" s="36"/>
      <c r="H427" s="36"/>
      <c r="I427" s="36"/>
      <c r="J427" s="81"/>
      <c r="K427" s="81"/>
      <c r="L427" s="193"/>
    </row>
    <row r="428" spans="1:12" x14ac:dyDescent="0.3">
      <c r="A428" s="84"/>
      <c r="B428" s="85"/>
      <c r="C428" s="36"/>
      <c r="D428" s="36"/>
      <c r="E428" s="36"/>
      <c r="F428" s="36"/>
      <c r="G428" s="36"/>
      <c r="H428" s="36"/>
      <c r="I428" s="36"/>
      <c r="J428" s="81"/>
      <c r="K428" s="81"/>
      <c r="L428" s="193"/>
    </row>
    <row r="429" spans="1:12" x14ac:dyDescent="0.3">
      <c r="A429" s="84"/>
      <c r="B429" s="85"/>
      <c r="C429" s="36"/>
      <c r="D429" s="36"/>
      <c r="E429" s="36"/>
      <c r="F429" s="36"/>
      <c r="G429" s="36"/>
      <c r="H429" s="36"/>
      <c r="I429" s="36"/>
      <c r="J429" s="81"/>
      <c r="K429" s="81"/>
      <c r="L429" s="193"/>
    </row>
    <row r="430" spans="1:12" x14ac:dyDescent="0.3">
      <c r="A430" s="84"/>
      <c r="B430" s="85"/>
      <c r="C430" s="36"/>
      <c r="D430" s="36"/>
      <c r="E430" s="36"/>
      <c r="F430" s="36"/>
      <c r="G430" s="36"/>
      <c r="H430" s="36"/>
      <c r="I430" s="36"/>
      <c r="J430" s="81"/>
      <c r="K430" s="81"/>
      <c r="L430" s="193"/>
    </row>
    <row r="431" spans="1:12" x14ac:dyDescent="0.3">
      <c r="A431" s="84"/>
      <c r="B431" s="85"/>
      <c r="C431" s="36"/>
      <c r="D431" s="36"/>
      <c r="E431" s="36"/>
      <c r="F431" s="36"/>
      <c r="G431" s="36"/>
      <c r="H431" s="36"/>
      <c r="I431" s="36"/>
      <c r="J431" s="81"/>
      <c r="K431" s="81"/>
      <c r="L431" s="193"/>
    </row>
    <row r="432" spans="1:12" x14ac:dyDescent="0.3">
      <c r="A432" s="84"/>
      <c r="B432" s="85"/>
      <c r="C432" s="36"/>
      <c r="D432" s="36"/>
      <c r="E432" s="36"/>
      <c r="F432" s="36"/>
      <c r="G432" s="36"/>
      <c r="H432" s="36"/>
      <c r="I432" s="36"/>
      <c r="J432" s="81"/>
      <c r="K432" s="81"/>
      <c r="L432" s="193"/>
    </row>
    <row r="433" spans="1:12" x14ac:dyDescent="0.3">
      <c r="A433" s="84"/>
      <c r="B433" s="85"/>
      <c r="C433" s="36"/>
      <c r="D433" s="36"/>
      <c r="E433" s="36"/>
      <c r="F433" s="36"/>
      <c r="G433" s="36"/>
      <c r="H433" s="36"/>
      <c r="I433" s="36"/>
      <c r="J433" s="81"/>
      <c r="K433" s="81"/>
      <c r="L433" s="193"/>
    </row>
    <row r="434" spans="1:12" x14ac:dyDescent="0.3">
      <c r="A434" s="84"/>
      <c r="B434" s="85"/>
      <c r="C434" s="36"/>
      <c r="D434" s="36"/>
      <c r="E434" s="36"/>
      <c r="F434" s="36"/>
      <c r="G434" s="36"/>
      <c r="H434" s="36"/>
      <c r="I434" s="36"/>
      <c r="J434" s="81"/>
      <c r="K434" s="81"/>
      <c r="L434" s="193"/>
    </row>
    <row r="435" spans="1:12" x14ac:dyDescent="0.3">
      <c r="A435" s="84"/>
      <c r="B435" s="85"/>
      <c r="C435" s="36"/>
      <c r="D435" s="36"/>
      <c r="E435" s="36"/>
      <c r="F435" s="36"/>
      <c r="G435" s="36"/>
      <c r="H435" s="36"/>
      <c r="I435" s="36"/>
      <c r="J435" s="81"/>
      <c r="K435" s="81"/>
      <c r="L435" s="193"/>
    </row>
    <row r="436" spans="1:12" x14ac:dyDescent="0.3">
      <c r="A436" s="84"/>
      <c r="B436" s="85"/>
      <c r="C436" s="36"/>
      <c r="D436" s="36"/>
      <c r="E436" s="36"/>
      <c r="F436" s="36"/>
      <c r="G436" s="36"/>
      <c r="H436" s="36"/>
      <c r="I436" s="36"/>
      <c r="J436" s="81"/>
      <c r="K436" s="81"/>
      <c r="L436" s="193"/>
    </row>
    <row r="437" spans="1:12" x14ac:dyDescent="0.3">
      <c r="A437" s="84"/>
      <c r="B437" s="85"/>
      <c r="C437" s="36"/>
      <c r="D437" s="36"/>
      <c r="E437" s="36"/>
      <c r="F437" s="36"/>
      <c r="G437" s="36"/>
      <c r="H437" s="36"/>
      <c r="I437" s="36"/>
      <c r="J437" s="81"/>
      <c r="K437" s="81"/>
      <c r="L437" s="193"/>
    </row>
    <row r="438" spans="1:12" x14ac:dyDescent="0.3">
      <c r="A438" s="84"/>
      <c r="B438" s="85"/>
      <c r="C438" s="36"/>
      <c r="D438" s="36"/>
      <c r="E438" s="36"/>
      <c r="F438" s="36"/>
      <c r="G438" s="36"/>
      <c r="H438" s="36"/>
      <c r="I438" s="36"/>
      <c r="J438" s="81"/>
      <c r="K438" s="81"/>
      <c r="L438" s="193"/>
    </row>
    <row r="439" spans="1:12" x14ac:dyDescent="0.3">
      <c r="A439" s="84"/>
      <c r="B439" s="85"/>
      <c r="C439" s="36"/>
      <c r="D439" s="36"/>
      <c r="E439" s="36"/>
      <c r="F439" s="36"/>
      <c r="G439" s="36"/>
      <c r="H439" s="36"/>
      <c r="I439" s="36"/>
      <c r="J439" s="81"/>
      <c r="K439" s="81"/>
      <c r="L439" s="193"/>
    </row>
    <row r="440" spans="1:12" x14ac:dyDescent="0.3">
      <c r="A440" s="84"/>
      <c r="B440" s="85"/>
      <c r="C440" s="36"/>
      <c r="D440" s="36"/>
      <c r="E440" s="36"/>
      <c r="F440" s="36"/>
      <c r="G440" s="36"/>
      <c r="H440" s="36"/>
      <c r="I440" s="36"/>
      <c r="J440" s="81"/>
      <c r="K440" s="81"/>
      <c r="L440" s="193"/>
    </row>
    <row r="441" spans="1:12" x14ac:dyDescent="0.3">
      <c r="A441" s="84"/>
      <c r="B441" s="85"/>
      <c r="C441" s="36"/>
      <c r="D441" s="36"/>
      <c r="E441" s="36"/>
      <c r="F441" s="36"/>
      <c r="G441" s="36"/>
      <c r="H441" s="36"/>
      <c r="I441" s="36"/>
      <c r="J441" s="81"/>
      <c r="K441" s="81"/>
      <c r="L441" s="193"/>
    </row>
    <row r="442" spans="1:12" x14ac:dyDescent="0.3">
      <c r="A442" s="84"/>
      <c r="B442" s="85"/>
      <c r="C442" s="36"/>
      <c r="D442" s="36"/>
      <c r="E442" s="36"/>
      <c r="F442" s="36"/>
      <c r="G442" s="36"/>
      <c r="H442" s="36"/>
      <c r="I442" s="36"/>
      <c r="J442" s="81"/>
      <c r="K442" s="81"/>
      <c r="L442" s="193"/>
    </row>
    <row r="443" spans="1:12" x14ac:dyDescent="0.3">
      <c r="A443" s="84"/>
      <c r="B443" s="85"/>
      <c r="C443" s="36"/>
      <c r="D443" s="36"/>
      <c r="E443" s="36"/>
      <c r="F443" s="36"/>
      <c r="G443" s="36"/>
      <c r="H443" s="36"/>
      <c r="I443" s="36"/>
      <c r="J443" s="81"/>
      <c r="K443" s="81"/>
      <c r="L443" s="193"/>
    </row>
    <row r="444" spans="1:12" x14ac:dyDescent="0.3">
      <c r="A444" s="84"/>
      <c r="B444" s="85"/>
      <c r="C444" s="36"/>
      <c r="D444" s="36"/>
      <c r="E444" s="36"/>
      <c r="F444" s="36"/>
      <c r="G444" s="36"/>
      <c r="H444" s="36"/>
      <c r="I444" s="36"/>
      <c r="J444" s="81"/>
      <c r="K444" s="81"/>
      <c r="L444" s="193"/>
    </row>
    <row r="445" spans="1:12" x14ac:dyDescent="0.3">
      <c r="B445" s="78"/>
      <c r="C445" s="76"/>
      <c r="D445" s="36"/>
      <c r="E445" s="36"/>
      <c r="F445" s="36"/>
      <c r="G445" s="36"/>
      <c r="H445" s="36"/>
      <c r="I445" s="36"/>
      <c r="J445" s="81"/>
      <c r="K445" s="81"/>
      <c r="L445" s="193"/>
    </row>
    <row r="446" spans="1:12" x14ac:dyDescent="0.3">
      <c r="B446" s="78"/>
      <c r="C446" s="76"/>
      <c r="D446" s="76"/>
      <c r="E446" s="76"/>
      <c r="F446" s="76"/>
      <c r="G446" s="76"/>
      <c r="H446" s="76"/>
      <c r="I446" s="76"/>
      <c r="J446" s="77"/>
      <c r="K446" s="77"/>
      <c r="L446" s="193"/>
    </row>
    <row r="447" spans="1:12" x14ac:dyDescent="0.3">
      <c r="B447" s="78"/>
      <c r="C447" s="76"/>
      <c r="D447" s="76"/>
      <c r="E447" s="76"/>
      <c r="F447" s="76"/>
      <c r="G447" s="76"/>
      <c r="H447" s="76"/>
      <c r="I447" s="76"/>
      <c r="J447" s="77"/>
      <c r="K447" s="77"/>
      <c r="L447" s="193"/>
    </row>
    <row r="448" spans="1:12" x14ac:dyDescent="0.3">
      <c r="B448" s="78"/>
      <c r="C448" s="76"/>
      <c r="D448" s="76"/>
      <c r="E448" s="76"/>
      <c r="F448" s="76"/>
      <c r="G448" s="76"/>
      <c r="H448" s="76"/>
      <c r="I448" s="76"/>
      <c r="J448" s="77"/>
      <c r="K448" s="77"/>
      <c r="L448" s="193"/>
    </row>
    <row r="449" spans="4:12" x14ac:dyDescent="0.3">
      <c r="D449" s="76"/>
      <c r="E449" s="76"/>
      <c r="F449" s="76"/>
      <c r="G449" s="76"/>
      <c r="H449" s="76"/>
      <c r="I449" s="76"/>
      <c r="J449" s="77"/>
      <c r="K449" s="77"/>
      <c r="L449" s="193"/>
    </row>
  </sheetData>
  <sheetProtection algorithmName="SHA-512" hashValue="eiEW2AHI+ZDCZRByYjMfwT75WoD1wI9R2Qct9KVi8WSwt2TGmMPHaiWpckQK2nITyPh38kNk+SRXuxH+nOd5vA==" saltValue="Tbqy5P8wXKF+2OeJefK0JQ==" spinCount="100000" sheet="1" formatColumns="0"/>
  <mergeCells count="27">
    <mergeCell ref="F95:J95"/>
    <mergeCell ref="F96:J96"/>
    <mergeCell ref="D91:H91"/>
    <mergeCell ref="D92:H92"/>
    <mergeCell ref="D93:H93"/>
    <mergeCell ref="A49:A50"/>
    <mergeCell ref="D94:J94"/>
    <mergeCell ref="B14:K14"/>
    <mergeCell ref="B11:I11"/>
    <mergeCell ref="E3:E4"/>
    <mergeCell ref="H3:H4"/>
    <mergeCell ref="I3:I4"/>
    <mergeCell ref="B3:B4"/>
    <mergeCell ref="J8:K8"/>
    <mergeCell ref="J9:K9"/>
    <mergeCell ref="J12:K12"/>
    <mergeCell ref="B69:I69"/>
    <mergeCell ref="B43:I43"/>
    <mergeCell ref="B56:I56"/>
    <mergeCell ref="B79:I79"/>
    <mergeCell ref="B73:I73"/>
    <mergeCell ref="N1:S2"/>
    <mergeCell ref="A1:K1"/>
    <mergeCell ref="C3:D3"/>
    <mergeCell ref="F3:G3"/>
    <mergeCell ref="B5:I5"/>
    <mergeCell ref="A3:A4"/>
  </mergeCells>
  <phoneticPr fontId="11" type="noConversion"/>
  <conditionalFormatting sqref="R80:R83 S86:S100">
    <cfRule type="cellIs" dxfId="12" priority="13" operator="equal">
      <formula>"error"</formula>
    </cfRule>
  </conditionalFormatting>
  <conditionalFormatting sqref="R5:S9">
    <cfRule type="cellIs" dxfId="11" priority="17" operator="equal">
      <formula>"error"</formula>
    </cfRule>
  </conditionalFormatting>
  <conditionalFormatting sqref="R43:S54 N100:Q100">
    <cfRule type="cellIs" dxfId="10" priority="14" operator="equal">
      <formula>"error"</formula>
    </cfRule>
  </conditionalFormatting>
  <conditionalFormatting sqref="S10 R11:S12 S13 R14:S14 S15 R16:S29 S30:S31 R32:S35 S36:S37 R38:S41 S42 S55 R56:S56 S57 R58:S59 S60 R61:S67 S68 R69:S71 S72 R73:S75 S76:S78 R79:S79 S80:S84 R85:S85">
    <cfRule type="cellIs" dxfId="9" priority="19" operator="equal">
      <formula>"error"</formula>
    </cfRule>
  </conditionalFormatting>
  <conditionalFormatting sqref="L6">
    <cfRule type="containsText" dxfId="8" priority="12" operator="containsText" text="!! Atentie prag!">
      <formula>NOT(ISERROR(SEARCH("!! Atentie prag!",L6)))</formula>
    </cfRule>
  </conditionalFormatting>
  <conditionalFormatting sqref="L14">
    <cfRule type="containsText" dxfId="7" priority="8" operator="containsText" text="!! Atentie prag!">
      <formula>NOT(ISERROR(SEARCH("!! Atentie prag!",L14)))</formula>
    </cfRule>
    <cfRule type="containsText" dxfId="6" priority="6" operator="containsText" text="!!! Atentie prag">
      <formula>NOT(ISERROR(SEARCH("!!! Atentie prag",L14)))</formula>
    </cfRule>
  </conditionalFormatting>
  <conditionalFormatting sqref="L66">
    <cfRule type="containsText" dxfId="5" priority="7" operator="containsText" text="!!! Atentie prag">
      <formula>NOT(ISERROR(SEARCH("!!! Atentie prag",L66)))</formula>
    </cfRule>
  </conditionalFormatting>
  <conditionalFormatting sqref="L74">
    <cfRule type="containsText" dxfId="4" priority="5" operator="containsText" text="!!! Atentie prag">
      <formula>NOT(ISERROR(SEARCH("!!! Atentie prag",L74)))</formula>
    </cfRule>
  </conditionalFormatting>
  <conditionalFormatting sqref="L75">
    <cfRule type="containsText" dxfId="3" priority="4" operator="containsText" text="!!! Atentie prag">
      <formula>NOT(ISERROR(SEARCH("!!! Atentie prag",L75)))</formula>
    </cfRule>
  </conditionalFormatting>
  <conditionalFormatting sqref="J87">
    <cfRule type="containsText" dxfId="2" priority="3" operator="containsText" text="!!! Atentie prag">
      <formula>NOT(ISERROR(SEARCH("!!! Atentie prag",J87)))</formula>
    </cfRule>
  </conditionalFormatting>
  <conditionalFormatting sqref="D92:H92">
    <cfRule type="containsText" dxfId="1" priority="2" operator="containsText" text="ERROR">
      <formula>NOT(ISERROR(SEARCH("ERROR",D92)))</formula>
    </cfRule>
  </conditionalFormatting>
  <conditionalFormatting sqref="D94:J94">
    <cfRule type="containsText" dxfId="0" priority="1" operator="containsText" text="!!! Contribuția la cheltuielile eligibile nu este de minimum 2%">
      <formula>NOT(ISERROR(SEARCH("!!! Contribuția la cheltuielile eligibile nu este de minimum 2%",D94)))</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70"/>
  <sheetViews>
    <sheetView topLeftCell="A45" workbookViewId="0">
      <selection activeCell="C66" sqref="C66"/>
    </sheetView>
  </sheetViews>
  <sheetFormatPr defaultColWidth="8.88671875" defaultRowHeight="12" x14ac:dyDescent="0.25"/>
  <cols>
    <col min="1" max="1" width="12.109375" style="1" customWidth="1"/>
    <col min="2" max="2" width="26.109375" style="61" customWidth="1"/>
    <col min="3" max="3" width="15.33203125" style="60" customWidth="1"/>
    <col min="4" max="4" width="16" style="60" customWidth="1"/>
    <col min="5" max="5" width="18.33203125" style="60" customWidth="1"/>
    <col min="6" max="6" width="12.88671875" style="60" customWidth="1"/>
    <col min="7" max="7" width="17.44140625" style="60" customWidth="1"/>
    <col min="8" max="8" width="14.5546875" style="60" customWidth="1"/>
    <col min="9" max="9" width="13.33203125" style="60" customWidth="1"/>
    <col min="10" max="16384" width="8.88671875" style="60"/>
  </cols>
  <sheetData>
    <row r="1" spans="1:9" x14ac:dyDescent="0.25">
      <c r="A1" s="317" t="s">
        <v>254</v>
      </c>
      <c r="B1" s="318" t="s">
        <v>255</v>
      </c>
      <c r="C1" s="316" t="s">
        <v>3</v>
      </c>
      <c r="D1" s="316"/>
      <c r="E1" s="316" t="s">
        <v>29</v>
      </c>
      <c r="F1" s="316" t="s">
        <v>4</v>
      </c>
      <c r="G1" s="316"/>
      <c r="H1" s="316" t="s">
        <v>30</v>
      </c>
      <c r="I1" s="316" t="s">
        <v>0</v>
      </c>
    </row>
    <row r="2" spans="1:9" ht="60" x14ac:dyDescent="0.25">
      <c r="A2" s="317"/>
      <c r="B2" s="318"/>
      <c r="C2" s="59" t="s">
        <v>38</v>
      </c>
      <c r="D2" s="59" t="s">
        <v>88</v>
      </c>
      <c r="E2" s="316"/>
      <c r="F2" s="59" t="s">
        <v>39</v>
      </c>
      <c r="G2" s="59" t="s">
        <v>40</v>
      </c>
      <c r="H2" s="316"/>
      <c r="I2" s="316"/>
    </row>
    <row r="3" spans="1:9" ht="26.4" customHeight="1" x14ac:dyDescent="0.25">
      <c r="A3" s="319" t="s">
        <v>167</v>
      </c>
      <c r="B3" s="133" t="s">
        <v>243</v>
      </c>
      <c r="C3" s="134">
        <f>Buget_cerere!C6</f>
        <v>0</v>
      </c>
      <c r="D3" s="134">
        <f>Buget_cerere!D6</f>
        <v>0</v>
      </c>
      <c r="E3" s="134">
        <f>Buget_cerere!E6</f>
        <v>0</v>
      </c>
      <c r="F3" s="134">
        <f>Buget_cerere!F6</f>
        <v>0</v>
      </c>
      <c r="G3" s="134">
        <f>Buget_cerere!G6</f>
        <v>0</v>
      </c>
      <c r="H3" s="134">
        <f>Buget_cerere!H6</f>
        <v>0</v>
      </c>
      <c r="I3" s="134">
        <f>Buget_cerere!I6</f>
        <v>0</v>
      </c>
    </row>
    <row r="4" spans="1:9" ht="48" x14ac:dyDescent="0.25">
      <c r="A4" s="319"/>
      <c r="B4" s="133" t="s">
        <v>190</v>
      </c>
      <c r="C4" s="134">
        <f>Buget_cerere!C48</f>
        <v>0</v>
      </c>
      <c r="D4" s="134">
        <f>Buget_cerere!D48</f>
        <v>0</v>
      </c>
      <c r="E4" s="134">
        <f>Buget_cerere!E48</f>
        <v>0</v>
      </c>
      <c r="F4" s="134">
        <f>Buget_cerere!F48</f>
        <v>0</v>
      </c>
      <c r="G4" s="134">
        <f>Buget_cerere!G48</f>
        <v>0</v>
      </c>
      <c r="H4" s="134">
        <f>Buget_cerere!H48</f>
        <v>0</v>
      </c>
      <c r="I4" s="134">
        <f>Buget_cerere!I48</f>
        <v>0</v>
      </c>
    </row>
    <row r="5" spans="1:9" ht="15" customHeight="1" x14ac:dyDescent="0.25">
      <c r="A5" s="319"/>
      <c r="B5" s="133" t="s">
        <v>200</v>
      </c>
      <c r="C5" s="134">
        <f>Buget_cerere!C51</f>
        <v>0</v>
      </c>
      <c r="D5" s="134">
        <f>Buget_cerere!D51</f>
        <v>0</v>
      </c>
      <c r="E5" s="134">
        <f>Buget_cerere!E51</f>
        <v>0</v>
      </c>
      <c r="F5" s="134">
        <f>Buget_cerere!F51</f>
        <v>0</v>
      </c>
      <c r="G5" s="134">
        <f>Buget_cerere!G51</f>
        <v>0</v>
      </c>
      <c r="H5" s="134">
        <f>Buget_cerere!H51</f>
        <v>0</v>
      </c>
      <c r="I5" s="134">
        <f>Buget_cerere!I51</f>
        <v>0</v>
      </c>
    </row>
    <row r="6" spans="1:9" ht="14.4" customHeight="1" x14ac:dyDescent="0.25">
      <c r="A6" s="319"/>
      <c r="B6" s="133" t="s">
        <v>202</v>
      </c>
      <c r="C6" s="134">
        <f>Buget_cerere!C53</f>
        <v>0</v>
      </c>
      <c r="D6" s="134">
        <f>Buget_cerere!D53</f>
        <v>0</v>
      </c>
      <c r="E6" s="134">
        <f>Buget_cerere!E53</f>
        <v>0</v>
      </c>
      <c r="F6" s="134">
        <f>Buget_cerere!F53</f>
        <v>0</v>
      </c>
      <c r="G6" s="134">
        <f>Buget_cerere!G53</f>
        <v>0</v>
      </c>
      <c r="H6" s="134">
        <f>Buget_cerere!H53</f>
        <v>0</v>
      </c>
      <c r="I6" s="134">
        <f>Buget_cerere!I53</f>
        <v>0</v>
      </c>
    </row>
    <row r="7" spans="1:9" ht="24" hidden="1" x14ac:dyDescent="0.25">
      <c r="A7" s="319"/>
      <c r="B7" s="133" t="s">
        <v>244</v>
      </c>
      <c r="C7" s="134"/>
      <c r="D7" s="134"/>
      <c r="E7" s="134"/>
      <c r="F7" s="134"/>
      <c r="G7" s="134"/>
      <c r="H7" s="134"/>
      <c r="I7" s="134"/>
    </row>
    <row r="8" spans="1:9" ht="72" hidden="1" x14ac:dyDescent="0.25">
      <c r="A8" s="319"/>
      <c r="B8" s="133" t="s">
        <v>245</v>
      </c>
      <c r="C8" s="134">
        <f>Buget_cerere!C49</f>
        <v>0</v>
      </c>
      <c r="D8" s="134">
        <f>Buget_cerere!D49</f>
        <v>0</v>
      </c>
      <c r="E8" s="134">
        <f>Buget_cerere!E49</f>
        <v>0</v>
      </c>
      <c r="F8" s="134">
        <f>Buget_cerere!F49</f>
        <v>0</v>
      </c>
      <c r="G8" s="134">
        <f>Buget_cerere!G49</f>
        <v>0</v>
      </c>
      <c r="H8" s="134">
        <f>Buget_cerere!H49</f>
        <v>0</v>
      </c>
      <c r="I8" s="134">
        <f>Buget_cerere!I49</f>
        <v>0</v>
      </c>
    </row>
    <row r="9" spans="1:9" ht="24" hidden="1" x14ac:dyDescent="0.25">
      <c r="A9" s="319"/>
      <c r="B9" s="133" t="s">
        <v>246</v>
      </c>
      <c r="C9" s="134"/>
      <c r="D9" s="134"/>
      <c r="E9" s="134"/>
      <c r="F9" s="134"/>
      <c r="G9" s="134"/>
      <c r="H9" s="134"/>
      <c r="I9" s="134"/>
    </row>
    <row r="10" spans="1:9" ht="24" hidden="1" x14ac:dyDescent="0.25">
      <c r="A10" s="319"/>
      <c r="B10" s="133" t="s">
        <v>247</v>
      </c>
      <c r="C10" s="134"/>
      <c r="D10" s="134"/>
      <c r="E10" s="134"/>
      <c r="F10" s="134"/>
      <c r="G10" s="134"/>
      <c r="H10" s="134"/>
      <c r="I10" s="134"/>
    </row>
    <row r="11" spans="1:9" ht="36" hidden="1" x14ac:dyDescent="0.25">
      <c r="A11" s="319"/>
      <c r="B11" s="133" t="s">
        <v>248</v>
      </c>
      <c r="C11" s="134"/>
      <c r="D11" s="134"/>
      <c r="E11" s="134"/>
      <c r="F11" s="134"/>
      <c r="G11" s="134"/>
      <c r="H11" s="134"/>
      <c r="I11" s="134"/>
    </row>
    <row r="12" spans="1:9" ht="36" hidden="1" x14ac:dyDescent="0.25">
      <c r="A12" s="319"/>
      <c r="B12" s="133" t="s">
        <v>249</v>
      </c>
      <c r="C12" s="134"/>
      <c r="D12" s="134"/>
      <c r="E12" s="134"/>
      <c r="F12" s="134"/>
      <c r="G12" s="134"/>
      <c r="H12" s="134"/>
      <c r="I12" s="134"/>
    </row>
    <row r="13" spans="1:9" hidden="1" x14ac:dyDescent="0.25">
      <c r="A13" s="319"/>
      <c r="B13" s="133" t="s">
        <v>250</v>
      </c>
      <c r="C13" s="134"/>
      <c r="D13" s="134"/>
      <c r="E13" s="134"/>
      <c r="F13" s="134"/>
      <c r="G13" s="134"/>
      <c r="H13" s="134"/>
      <c r="I13" s="134"/>
    </row>
    <row r="14" spans="1:9" ht="22.95" hidden="1" customHeight="1" x14ac:dyDescent="0.25">
      <c r="A14" s="135" t="s">
        <v>201</v>
      </c>
      <c r="B14" s="136" t="s">
        <v>232</v>
      </c>
      <c r="C14" s="137"/>
      <c r="D14" s="137"/>
      <c r="E14" s="137"/>
      <c r="F14" s="137"/>
      <c r="G14" s="137"/>
      <c r="H14" s="137"/>
      <c r="I14" s="137"/>
    </row>
    <row r="15" spans="1:9" x14ac:dyDescent="0.25">
      <c r="A15" s="320" t="s">
        <v>169</v>
      </c>
      <c r="B15" s="138" t="s">
        <v>170</v>
      </c>
      <c r="C15" s="139">
        <f>Buget_cerere!C7</f>
        <v>0</v>
      </c>
      <c r="D15" s="139">
        <f>Buget_cerere!D7</f>
        <v>0</v>
      </c>
      <c r="E15" s="139">
        <f>Buget_cerere!E7</f>
        <v>0</v>
      </c>
      <c r="F15" s="139">
        <f>Buget_cerere!F7</f>
        <v>0</v>
      </c>
      <c r="G15" s="139">
        <f>Buget_cerere!G7</f>
        <v>0</v>
      </c>
      <c r="H15" s="139">
        <f>Buget_cerere!H7</f>
        <v>0</v>
      </c>
      <c r="I15" s="139">
        <f>Buget_cerere!I7</f>
        <v>0</v>
      </c>
    </row>
    <row r="16" spans="1:9" ht="36" hidden="1" x14ac:dyDescent="0.25">
      <c r="A16" s="320"/>
      <c r="B16" s="138" t="s">
        <v>171</v>
      </c>
      <c r="C16" s="139"/>
      <c r="D16" s="139"/>
      <c r="E16" s="139"/>
      <c r="F16" s="139"/>
      <c r="G16" s="139"/>
      <c r="H16" s="139"/>
      <c r="I16" s="139"/>
    </row>
    <row r="17" spans="1:9" ht="24" hidden="1" x14ac:dyDescent="0.25">
      <c r="A17" s="320"/>
      <c r="B17" s="138" t="s">
        <v>172</v>
      </c>
      <c r="C17" s="139"/>
      <c r="D17" s="139"/>
      <c r="E17" s="139"/>
      <c r="F17" s="139"/>
      <c r="G17" s="139"/>
      <c r="H17" s="139"/>
      <c r="I17" s="139"/>
    </row>
    <row r="18" spans="1:9" ht="36" hidden="1" x14ac:dyDescent="0.25">
      <c r="A18" s="320"/>
      <c r="B18" s="138" t="s">
        <v>173</v>
      </c>
      <c r="C18" s="139"/>
      <c r="D18" s="139"/>
      <c r="E18" s="139"/>
      <c r="F18" s="139"/>
      <c r="G18" s="139"/>
      <c r="H18" s="139"/>
      <c r="I18" s="139"/>
    </row>
    <row r="19" spans="1:9" x14ac:dyDescent="0.25">
      <c r="A19" s="320"/>
      <c r="B19" s="138" t="s">
        <v>187</v>
      </c>
      <c r="C19" s="139">
        <f>Buget_cerere!C44</f>
        <v>0</v>
      </c>
      <c r="D19" s="139">
        <f>Buget_cerere!D44</f>
        <v>0</v>
      </c>
      <c r="E19" s="139">
        <f>Buget_cerere!E44</f>
        <v>0</v>
      </c>
      <c r="F19" s="139">
        <f>Buget_cerere!F44</f>
        <v>0</v>
      </c>
      <c r="G19" s="139">
        <f>Buget_cerere!G44</f>
        <v>0</v>
      </c>
      <c r="H19" s="139">
        <f>Buget_cerere!H44</f>
        <v>0</v>
      </c>
      <c r="I19" s="139">
        <f>Buget_cerere!I44</f>
        <v>0</v>
      </c>
    </row>
    <row r="20" spans="1:9" ht="24" x14ac:dyDescent="0.25">
      <c r="A20" s="320"/>
      <c r="B20" s="138" t="s">
        <v>188</v>
      </c>
      <c r="C20" s="139">
        <f>Buget_cerere!C46</f>
        <v>0</v>
      </c>
      <c r="D20" s="139">
        <f>Buget_cerere!D46</f>
        <v>0</v>
      </c>
      <c r="E20" s="139">
        <f>Buget_cerere!E46</f>
        <v>0</v>
      </c>
      <c r="F20" s="139">
        <f>Buget_cerere!F46</f>
        <v>0</v>
      </c>
      <c r="G20" s="139">
        <f>Buget_cerere!G46</f>
        <v>0</v>
      </c>
      <c r="H20" s="139">
        <f>Buget_cerere!H46</f>
        <v>0</v>
      </c>
      <c r="I20" s="139">
        <f>Buget_cerere!I46</f>
        <v>0</v>
      </c>
    </row>
    <row r="21" spans="1:9" ht="46.2" customHeight="1" x14ac:dyDescent="0.25">
      <c r="A21" s="320"/>
      <c r="B21" s="138" t="s">
        <v>189</v>
      </c>
      <c r="C21" s="139">
        <f>Buget_cerere!C47</f>
        <v>0</v>
      </c>
      <c r="D21" s="139">
        <f>Buget_cerere!D47</f>
        <v>0</v>
      </c>
      <c r="E21" s="139">
        <f>Buget_cerere!E47</f>
        <v>0</v>
      </c>
      <c r="F21" s="139">
        <f>Buget_cerere!F47</f>
        <v>0</v>
      </c>
      <c r="G21" s="139">
        <f>Buget_cerere!G47</f>
        <v>0</v>
      </c>
      <c r="H21" s="139">
        <f>Buget_cerere!H47</f>
        <v>0</v>
      </c>
      <c r="I21" s="139">
        <f>Buget_cerere!I47</f>
        <v>0</v>
      </c>
    </row>
    <row r="22" spans="1:9" ht="36" x14ac:dyDescent="0.25">
      <c r="A22" s="320"/>
      <c r="B22" s="138" t="s">
        <v>198</v>
      </c>
      <c r="C22" s="139">
        <f>Buget_cerere!C58</f>
        <v>0</v>
      </c>
      <c r="D22" s="139">
        <f>Buget_cerere!D58</f>
        <v>0</v>
      </c>
      <c r="E22" s="139">
        <f>Buget_cerere!E58</f>
        <v>0</v>
      </c>
      <c r="F22" s="139">
        <f>Buget_cerere!F58</f>
        <v>0</v>
      </c>
      <c r="G22" s="139">
        <f>Buget_cerere!G58</f>
        <v>0</v>
      </c>
      <c r="H22" s="139">
        <f>Buget_cerere!H58</f>
        <v>0</v>
      </c>
      <c r="I22" s="139">
        <f>Buget_cerere!I58</f>
        <v>0</v>
      </c>
    </row>
    <row r="23" spans="1:9" ht="24" x14ac:dyDescent="0.25">
      <c r="A23" s="320"/>
      <c r="B23" s="138" t="s">
        <v>199</v>
      </c>
      <c r="C23" s="139">
        <f>Buget_cerere!C59</f>
        <v>0</v>
      </c>
      <c r="D23" s="139">
        <f>Buget_cerere!D59</f>
        <v>0</v>
      </c>
      <c r="E23" s="139">
        <f>Buget_cerere!E59</f>
        <v>0</v>
      </c>
      <c r="F23" s="139">
        <f>Buget_cerere!F59</f>
        <v>0</v>
      </c>
      <c r="G23" s="139">
        <f>Buget_cerere!G59</f>
        <v>0</v>
      </c>
      <c r="H23" s="139">
        <f>Buget_cerere!H59</f>
        <v>0</v>
      </c>
      <c r="I23" s="139">
        <f>Buget_cerere!I59</f>
        <v>0</v>
      </c>
    </row>
    <row r="24" spans="1:9" ht="24" x14ac:dyDescent="0.25">
      <c r="A24" s="320"/>
      <c r="B24" s="138" t="s">
        <v>193</v>
      </c>
      <c r="C24" s="139">
        <f>Buget_cerere!C66</f>
        <v>0</v>
      </c>
      <c r="D24" s="139">
        <f>Buget_cerere!D66</f>
        <v>0</v>
      </c>
      <c r="E24" s="139">
        <f>Buget_cerere!E66</f>
        <v>0</v>
      </c>
      <c r="F24" s="139">
        <f>Buget_cerere!F66</f>
        <v>0</v>
      </c>
      <c r="G24" s="139">
        <f>Buget_cerere!G66</f>
        <v>0</v>
      </c>
      <c r="H24" s="139">
        <f>Buget_cerere!H66</f>
        <v>0</v>
      </c>
      <c r="I24" s="139">
        <f>Buget_cerere!I66</f>
        <v>0</v>
      </c>
    </row>
    <row r="25" spans="1:9" ht="24" hidden="1" x14ac:dyDescent="0.25">
      <c r="A25" s="320"/>
      <c r="B25" s="138" t="s">
        <v>207</v>
      </c>
      <c r="C25" s="139"/>
      <c r="D25" s="139"/>
      <c r="E25" s="139"/>
      <c r="F25" s="139"/>
      <c r="G25" s="139"/>
      <c r="H25" s="139"/>
      <c r="I25" s="139"/>
    </row>
    <row r="26" spans="1:9" ht="24" x14ac:dyDescent="0.25">
      <c r="A26" s="320"/>
      <c r="B26" s="138" t="s">
        <v>191</v>
      </c>
      <c r="C26" s="139">
        <f>Buget_cerere!C70</f>
        <v>0</v>
      </c>
      <c r="D26" s="139">
        <f>Buget_cerere!D70</f>
        <v>0</v>
      </c>
      <c r="E26" s="139">
        <f>Buget_cerere!E70</f>
        <v>0</v>
      </c>
      <c r="F26" s="139">
        <f>Buget_cerere!F70</f>
        <v>0</v>
      </c>
      <c r="G26" s="139">
        <f>Buget_cerere!G70</f>
        <v>0</v>
      </c>
      <c r="H26" s="139">
        <f>Buget_cerere!H70</f>
        <v>0</v>
      </c>
      <c r="I26" s="139">
        <f>Buget_cerere!I70</f>
        <v>0</v>
      </c>
    </row>
    <row r="27" spans="1:9" x14ac:dyDescent="0.25">
      <c r="A27" s="320"/>
      <c r="B27" s="138" t="s">
        <v>192</v>
      </c>
      <c r="C27" s="139">
        <f>Buget_cerere!C71</f>
        <v>0</v>
      </c>
      <c r="D27" s="139">
        <f>Buget_cerere!D71</f>
        <v>0</v>
      </c>
      <c r="E27" s="139">
        <f>Buget_cerere!E71</f>
        <v>0</v>
      </c>
      <c r="F27" s="139">
        <f>Buget_cerere!F71</f>
        <v>0</v>
      </c>
      <c r="G27" s="139">
        <f>Buget_cerere!G71</f>
        <v>0</v>
      </c>
      <c r="H27" s="139">
        <f>Buget_cerere!H71</f>
        <v>0</v>
      </c>
      <c r="I27" s="139">
        <f>Buget_cerere!I71</f>
        <v>0</v>
      </c>
    </row>
    <row r="28" spans="1:9" ht="24" x14ac:dyDescent="0.25">
      <c r="A28" s="140" t="s">
        <v>383</v>
      </c>
      <c r="B28" s="141" t="s">
        <v>384</v>
      </c>
      <c r="C28" s="142">
        <f>Buget_cerere!C74</f>
        <v>0</v>
      </c>
      <c r="D28" s="142">
        <f>Buget_cerere!D74</f>
        <v>0</v>
      </c>
      <c r="E28" s="142">
        <f>Buget_cerere!E74</f>
        <v>0</v>
      </c>
      <c r="F28" s="142">
        <f>Buget_cerere!F74</f>
        <v>0</v>
      </c>
      <c r="G28" s="142">
        <f>Buget_cerere!G74</f>
        <v>0</v>
      </c>
      <c r="H28" s="142">
        <f>Buget_cerere!H74</f>
        <v>0</v>
      </c>
      <c r="I28" s="142">
        <f>Buget_cerere!I74</f>
        <v>0</v>
      </c>
    </row>
    <row r="29" spans="1:9" ht="36" x14ac:dyDescent="0.25">
      <c r="A29" s="140" t="s">
        <v>387</v>
      </c>
      <c r="B29" s="141" t="s">
        <v>388</v>
      </c>
      <c r="C29" s="142">
        <f>Buget_cerere!C75</f>
        <v>0</v>
      </c>
      <c r="D29" s="142">
        <f>Buget_cerere!D75</f>
        <v>0</v>
      </c>
      <c r="E29" s="142">
        <f>Buget_cerere!E75</f>
        <v>0</v>
      </c>
      <c r="F29" s="142">
        <f>Buget_cerere!F75</f>
        <v>0</v>
      </c>
      <c r="G29" s="142">
        <f>Buget_cerere!G75</f>
        <v>0</v>
      </c>
      <c r="H29" s="142">
        <f>Buget_cerere!H75</f>
        <v>0</v>
      </c>
      <c r="I29" s="142">
        <f>Buget_cerere!I75</f>
        <v>0</v>
      </c>
    </row>
    <row r="30" spans="1:9" x14ac:dyDescent="0.25">
      <c r="A30" s="321" t="s">
        <v>174</v>
      </c>
      <c r="B30" s="143" t="s">
        <v>175</v>
      </c>
      <c r="C30" s="144">
        <f>Buget_cerere!C16</f>
        <v>0</v>
      </c>
      <c r="D30" s="144">
        <f>Buget_cerere!D16</f>
        <v>0</v>
      </c>
      <c r="E30" s="144">
        <f>Buget_cerere!E16</f>
        <v>0</v>
      </c>
      <c r="F30" s="144">
        <f>Buget_cerere!F16</f>
        <v>0</v>
      </c>
      <c r="G30" s="144">
        <f>Buget_cerere!G16</f>
        <v>0</v>
      </c>
      <c r="H30" s="144">
        <f>Buget_cerere!H16</f>
        <v>0</v>
      </c>
      <c r="I30" s="144">
        <f>Buget_cerere!I16</f>
        <v>0</v>
      </c>
    </row>
    <row r="31" spans="1:9" ht="24" x14ac:dyDescent="0.25">
      <c r="A31" s="321"/>
      <c r="B31" s="143" t="s">
        <v>176</v>
      </c>
      <c r="C31" s="144">
        <f>Buget_cerere!C17</f>
        <v>0</v>
      </c>
      <c r="D31" s="144">
        <f>Buget_cerere!D17</f>
        <v>0</v>
      </c>
      <c r="E31" s="144">
        <f>Buget_cerere!E17</f>
        <v>0</v>
      </c>
      <c r="F31" s="144">
        <f>Buget_cerere!F17</f>
        <v>0</v>
      </c>
      <c r="G31" s="144">
        <f>Buget_cerere!G17</f>
        <v>0</v>
      </c>
      <c r="H31" s="144">
        <f>Buget_cerere!H17</f>
        <v>0</v>
      </c>
      <c r="I31" s="144">
        <f>Buget_cerere!I17</f>
        <v>0</v>
      </c>
    </row>
    <row r="32" spans="1:9" x14ac:dyDescent="0.25">
      <c r="A32" s="321"/>
      <c r="B32" s="143" t="s">
        <v>177</v>
      </c>
      <c r="C32" s="144">
        <f>Buget_cerere!C18</f>
        <v>0</v>
      </c>
      <c r="D32" s="144">
        <f>Buget_cerere!D18</f>
        <v>0</v>
      </c>
      <c r="E32" s="144">
        <f>Buget_cerere!E18</f>
        <v>0</v>
      </c>
      <c r="F32" s="144">
        <f>Buget_cerere!F18</f>
        <v>0</v>
      </c>
      <c r="G32" s="144">
        <f>Buget_cerere!G18</f>
        <v>0</v>
      </c>
      <c r="H32" s="144">
        <f>Buget_cerere!H18</f>
        <v>0</v>
      </c>
      <c r="I32" s="144">
        <f>Buget_cerere!I18</f>
        <v>0</v>
      </c>
    </row>
    <row r="33" spans="1:9" ht="36" x14ac:dyDescent="0.25">
      <c r="A33" s="321"/>
      <c r="B33" s="143" t="s">
        <v>178</v>
      </c>
      <c r="C33" s="144">
        <f>Buget_cerere!C19</f>
        <v>0</v>
      </c>
      <c r="D33" s="144">
        <f>Buget_cerere!D19</f>
        <v>0</v>
      </c>
      <c r="E33" s="144">
        <f>Buget_cerere!E19</f>
        <v>0</v>
      </c>
      <c r="F33" s="144">
        <f>Buget_cerere!F19</f>
        <v>0</v>
      </c>
      <c r="G33" s="144">
        <f>Buget_cerere!G19</f>
        <v>0</v>
      </c>
      <c r="H33" s="144">
        <f>Buget_cerere!H19</f>
        <v>0</v>
      </c>
      <c r="I33" s="144">
        <f>Buget_cerere!I19</f>
        <v>0</v>
      </c>
    </row>
    <row r="34" spans="1:9" x14ac:dyDescent="0.25">
      <c r="A34" s="321"/>
      <c r="B34" s="143" t="s">
        <v>179</v>
      </c>
      <c r="C34" s="144">
        <f>Buget_cerere!C20</f>
        <v>0</v>
      </c>
      <c r="D34" s="144">
        <f>Buget_cerere!D20</f>
        <v>0</v>
      </c>
      <c r="E34" s="144">
        <f>Buget_cerere!E20</f>
        <v>0</v>
      </c>
      <c r="F34" s="144">
        <f>Buget_cerere!F20</f>
        <v>0</v>
      </c>
      <c r="G34" s="144">
        <f>Buget_cerere!G20</f>
        <v>0</v>
      </c>
      <c r="H34" s="144">
        <f>Buget_cerere!H20</f>
        <v>0</v>
      </c>
      <c r="I34" s="144">
        <f>Buget_cerere!I20</f>
        <v>0</v>
      </c>
    </row>
    <row r="35" spans="1:9" ht="36" hidden="1" x14ac:dyDescent="0.25">
      <c r="A35" s="321"/>
      <c r="B35" s="143" t="s">
        <v>180</v>
      </c>
      <c r="C35" s="144">
        <f>Buget_cerere!C21</f>
        <v>0</v>
      </c>
      <c r="D35" s="144">
        <f>Buget_cerere!D21</f>
        <v>0</v>
      </c>
      <c r="E35" s="144">
        <f>Buget_cerere!E21</f>
        <v>0</v>
      </c>
      <c r="F35" s="144">
        <f>Buget_cerere!F21</f>
        <v>0</v>
      </c>
      <c r="G35" s="144">
        <f>Buget_cerere!G21</f>
        <v>0</v>
      </c>
      <c r="H35" s="144">
        <f>Buget_cerere!H21</f>
        <v>0</v>
      </c>
      <c r="I35" s="144">
        <f>Buget_cerere!I21</f>
        <v>0</v>
      </c>
    </row>
    <row r="36" spans="1:9" x14ac:dyDescent="0.25">
      <c r="A36" s="321"/>
      <c r="B36" s="143" t="s">
        <v>181</v>
      </c>
      <c r="C36" s="144">
        <f>Buget_cerere!C23</f>
        <v>0</v>
      </c>
      <c r="D36" s="144">
        <f>Buget_cerere!D23</f>
        <v>0</v>
      </c>
      <c r="E36" s="144">
        <f>Buget_cerere!E23</f>
        <v>0</v>
      </c>
      <c r="F36" s="144">
        <f>Buget_cerere!F23</f>
        <v>0</v>
      </c>
      <c r="G36" s="144">
        <f>Buget_cerere!G23</f>
        <v>0</v>
      </c>
      <c r="H36" s="144">
        <f>Buget_cerere!H23</f>
        <v>0</v>
      </c>
      <c r="I36" s="144">
        <f>Buget_cerere!I23</f>
        <v>0</v>
      </c>
    </row>
    <row r="37" spans="1:9" x14ac:dyDescent="0.25">
      <c r="A37" s="321"/>
      <c r="B37" s="143" t="s">
        <v>182</v>
      </c>
      <c r="C37" s="144">
        <f>Buget_cerere!C24</f>
        <v>0</v>
      </c>
      <c r="D37" s="144">
        <f>Buget_cerere!D24</f>
        <v>0</v>
      </c>
      <c r="E37" s="144">
        <f>Buget_cerere!E24</f>
        <v>0</v>
      </c>
      <c r="F37" s="144">
        <f>Buget_cerere!F24</f>
        <v>0</v>
      </c>
      <c r="G37" s="144">
        <f>Buget_cerere!G24</f>
        <v>0</v>
      </c>
      <c r="H37" s="144">
        <f>Buget_cerere!H24</f>
        <v>0</v>
      </c>
      <c r="I37" s="144">
        <f>Buget_cerere!I24</f>
        <v>0</v>
      </c>
    </row>
    <row r="38" spans="1:9" ht="48" x14ac:dyDescent="0.25">
      <c r="A38" s="321"/>
      <c r="B38" s="143" t="s">
        <v>183</v>
      </c>
      <c r="C38" s="144">
        <f>Buget_cerere!C25</f>
        <v>0</v>
      </c>
      <c r="D38" s="144">
        <f>Buget_cerere!D25</f>
        <v>0</v>
      </c>
      <c r="E38" s="144">
        <f>Buget_cerere!E25</f>
        <v>0</v>
      </c>
      <c r="F38" s="144">
        <f>Buget_cerere!F25</f>
        <v>0</v>
      </c>
      <c r="G38" s="144">
        <f>Buget_cerere!G25</f>
        <v>0</v>
      </c>
      <c r="H38" s="144">
        <f>Buget_cerere!H25</f>
        <v>0</v>
      </c>
      <c r="I38" s="144">
        <f>Buget_cerere!I25</f>
        <v>0</v>
      </c>
    </row>
    <row r="39" spans="1:9" ht="36" x14ac:dyDescent="0.25">
      <c r="A39" s="321"/>
      <c r="B39" s="143" t="s">
        <v>184</v>
      </c>
      <c r="C39" s="144">
        <f>Buget_cerere!C26</f>
        <v>0</v>
      </c>
      <c r="D39" s="144">
        <f>Buget_cerere!D26</f>
        <v>0</v>
      </c>
      <c r="E39" s="144">
        <f>Buget_cerere!E26</f>
        <v>0</v>
      </c>
      <c r="F39" s="144">
        <f>Buget_cerere!F26</f>
        <v>0</v>
      </c>
      <c r="G39" s="144">
        <f>Buget_cerere!G26</f>
        <v>0</v>
      </c>
      <c r="H39" s="144">
        <f>Buget_cerere!H26</f>
        <v>0</v>
      </c>
      <c r="I39" s="144">
        <f>Buget_cerere!I26</f>
        <v>0</v>
      </c>
    </row>
    <row r="40" spans="1:9" ht="36" x14ac:dyDescent="0.25">
      <c r="A40" s="321"/>
      <c r="B40" s="143" t="s">
        <v>185</v>
      </c>
      <c r="C40" s="144">
        <f>Buget_cerere!C27</f>
        <v>0</v>
      </c>
      <c r="D40" s="144">
        <f>Buget_cerere!D27</f>
        <v>0</v>
      </c>
      <c r="E40" s="144">
        <f>Buget_cerere!E27</f>
        <v>0</v>
      </c>
      <c r="F40" s="144">
        <f>Buget_cerere!F27</f>
        <v>0</v>
      </c>
      <c r="G40" s="144">
        <f>Buget_cerere!G27</f>
        <v>0</v>
      </c>
      <c r="H40" s="144">
        <f>Buget_cerere!H27</f>
        <v>0</v>
      </c>
      <c r="I40" s="144">
        <f>Buget_cerere!I27</f>
        <v>0</v>
      </c>
    </row>
    <row r="41" spans="1:9" ht="24" x14ac:dyDescent="0.25">
      <c r="A41" s="321"/>
      <c r="B41" s="143" t="s">
        <v>186</v>
      </c>
      <c r="C41" s="144">
        <f>Buget_cerere!C28</f>
        <v>0</v>
      </c>
      <c r="D41" s="144">
        <f>Buget_cerere!D28</f>
        <v>0</v>
      </c>
      <c r="E41" s="144">
        <f>Buget_cerere!E28</f>
        <v>0</v>
      </c>
      <c r="F41" s="144">
        <f>Buget_cerere!F28</f>
        <v>0</v>
      </c>
      <c r="G41" s="144">
        <f>Buget_cerere!G28</f>
        <v>0</v>
      </c>
      <c r="H41" s="144">
        <f>Buget_cerere!H28</f>
        <v>0</v>
      </c>
      <c r="I41" s="144">
        <f>Buget_cerere!I28</f>
        <v>0</v>
      </c>
    </row>
    <row r="42" spans="1:9" ht="24" hidden="1" x14ac:dyDescent="0.25">
      <c r="A42" s="321"/>
      <c r="B42" s="143" t="s">
        <v>251</v>
      </c>
      <c r="C42" s="144"/>
      <c r="D42" s="144"/>
      <c r="E42" s="144"/>
      <c r="F42" s="144"/>
      <c r="G42" s="144"/>
      <c r="H42" s="144"/>
      <c r="I42" s="144"/>
    </row>
    <row r="43" spans="1:9" ht="24" hidden="1" x14ac:dyDescent="0.25">
      <c r="A43" s="321"/>
      <c r="B43" s="143" t="s">
        <v>252</v>
      </c>
      <c r="C43" s="144"/>
      <c r="D43" s="144"/>
      <c r="E43" s="144"/>
      <c r="F43" s="144"/>
      <c r="G43" s="144"/>
      <c r="H43" s="144"/>
      <c r="I43" s="144"/>
    </row>
    <row r="44" spans="1:9" hidden="1" x14ac:dyDescent="0.25">
      <c r="A44" s="321"/>
      <c r="B44" s="143" t="s">
        <v>253</v>
      </c>
      <c r="C44" s="144"/>
      <c r="D44" s="144"/>
      <c r="E44" s="144"/>
      <c r="F44" s="144"/>
      <c r="G44" s="144"/>
      <c r="H44" s="144"/>
      <c r="I44" s="144"/>
    </row>
    <row r="45" spans="1:9" ht="24" x14ac:dyDescent="0.25">
      <c r="A45" s="321"/>
      <c r="B45" s="143" t="s">
        <v>203</v>
      </c>
      <c r="C45" s="144">
        <f>Buget_cerere!C37</f>
        <v>0</v>
      </c>
      <c r="D45" s="144">
        <f>Buget_cerere!D37</f>
        <v>0</v>
      </c>
      <c r="E45" s="144">
        <f>Buget_cerere!E37</f>
        <v>0</v>
      </c>
      <c r="F45" s="144">
        <f>Buget_cerere!F37</f>
        <v>0</v>
      </c>
      <c r="G45" s="144">
        <f>Buget_cerere!G37</f>
        <v>0</v>
      </c>
      <c r="H45" s="144">
        <f>Buget_cerere!H37</f>
        <v>0</v>
      </c>
      <c r="I45" s="144">
        <f>Buget_cerere!I37</f>
        <v>0</v>
      </c>
    </row>
    <row r="46" spans="1:9" ht="24" x14ac:dyDescent="0.25">
      <c r="A46" s="321"/>
      <c r="B46" s="143" t="s">
        <v>204</v>
      </c>
      <c r="C46" s="144">
        <f>Buget_cerere!C40</f>
        <v>0</v>
      </c>
      <c r="D46" s="144">
        <f>Buget_cerere!D40</f>
        <v>0</v>
      </c>
      <c r="E46" s="144">
        <f>Buget_cerere!E40</f>
        <v>0</v>
      </c>
      <c r="F46" s="144">
        <f>Buget_cerere!F40</f>
        <v>0</v>
      </c>
      <c r="G46" s="144">
        <f>Buget_cerere!G40</f>
        <v>0</v>
      </c>
      <c r="H46" s="144">
        <f>Buget_cerere!H40</f>
        <v>0</v>
      </c>
      <c r="I46" s="144">
        <f>Buget_cerere!I40</f>
        <v>0</v>
      </c>
    </row>
    <row r="47" spans="1:9" ht="24" x14ac:dyDescent="0.25">
      <c r="A47" s="321"/>
      <c r="B47" s="143" t="s">
        <v>373</v>
      </c>
      <c r="C47" s="144">
        <f>Buget_cerere!C41</f>
        <v>0</v>
      </c>
      <c r="D47" s="144">
        <f>Buget_cerere!D41</f>
        <v>0</v>
      </c>
      <c r="E47" s="144">
        <f>Buget_cerere!E41</f>
        <v>0</v>
      </c>
      <c r="F47" s="144">
        <f>Buget_cerere!F41</f>
        <v>0</v>
      </c>
      <c r="G47" s="144">
        <f>Buget_cerere!G41</f>
        <v>0</v>
      </c>
      <c r="H47" s="144">
        <f>Buget_cerere!H41</f>
        <v>0</v>
      </c>
      <c r="I47" s="144">
        <f>Buget_cerere!I41</f>
        <v>0</v>
      </c>
    </row>
    <row r="48" spans="1:9" ht="36" x14ac:dyDescent="0.25">
      <c r="A48" s="322" t="s">
        <v>194</v>
      </c>
      <c r="B48" s="145" t="s">
        <v>131</v>
      </c>
      <c r="C48" s="146">
        <f>Buget_cerere!C61</f>
        <v>0</v>
      </c>
      <c r="D48" s="146">
        <f>Buget_cerere!D61</f>
        <v>0</v>
      </c>
      <c r="E48" s="146">
        <f>Buget_cerere!E61</f>
        <v>0</v>
      </c>
      <c r="F48" s="146">
        <f>Buget_cerere!F61</f>
        <v>0</v>
      </c>
      <c r="G48" s="146">
        <f>Buget_cerere!G61</f>
        <v>0</v>
      </c>
      <c r="H48" s="146">
        <f>Buget_cerere!H61</f>
        <v>0</v>
      </c>
      <c r="I48" s="146">
        <f>Buget_cerere!I61</f>
        <v>0</v>
      </c>
    </row>
    <row r="49" spans="1:9" ht="36" x14ac:dyDescent="0.25">
      <c r="A49" s="322"/>
      <c r="B49" s="145" t="s">
        <v>195</v>
      </c>
      <c r="C49" s="146">
        <f>Buget_cerere!C62</f>
        <v>0</v>
      </c>
      <c r="D49" s="146">
        <f>Buget_cerere!D62</f>
        <v>0</v>
      </c>
      <c r="E49" s="146">
        <f>Buget_cerere!E62</f>
        <v>0</v>
      </c>
      <c r="F49" s="146">
        <f>Buget_cerere!F62</f>
        <v>0</v>
      </c>
      <c r="G49" s="146">
        <f>Buget_cerere!G62</f>
        <v>0</v>
      </c>
      <c r="H49" s="146">
        <f>Buget_cerere!H62</f>
        <v>0</v>
      </c>
      <c r="I49" s="146">
        <f>Buget_cerere!I62</f>
        <v>0</v>
      </c>
    </row>
    <row r="50" spans="1:9" ht="48" x14ac:dyDescent="0.25">
      <c r="A50" s="322"/>
      <c r="B50" s="145" t="s">
        <v>133</v>
      </c>
      <c r="C50" s="146">
        <f>Buget_cerere!C63</f>
        <v>0</v>
      </c>
      <c r="D50" s="146">
        <f>Buget_cerere!D63</f>
        <v>0</v>
      </c>
      <c r="E50" s="146">
        <f>Buget_cerere!E63</f>
        <v>0</v>
      </c>
      <c r="F50" s="146">
        <f>Buget_cerere!F63</f>
        <v>0</v>
      </c>
      <c r="G50" s="146">
        <f>Buget_cerere!G63</f>
        <v>0</v>
      </c>
      <c r="H50" s="146">
        <f>Buget_cerere!H63</f>
        <v>0</v>
      </c>
      <c r="I50" s="146">
        <f>Buget_cerere!I63</f>
        <v>0</v>
      </c>
    </row>
    <row r="51" spans="1:9" ht="24" x14ac:dyDescent="0.25">
      <c r="A51" s="322"/>
      <c r="B51" s="145" t="s">
        <v>196</v>
      </c>
      <c r="C51" s="146">
        <f>Buget_cerere!C64</f>
        <v>0</v>
      </c>
      <c r="D51" s="146">
        <f>Buget_cerere!D64</f>
        <v>0</v>
      </c>
      <c r="E51" s="146">
        <f>Buget_cerere!E64</f>
        <v>0</v>
      </c>
      <c r="F51" s="146">
        <f>Buget_cerere!F64</f>
        <v>0</v>
      </c>
      <c r="G51" s="146">
        <f>Buget_cerere!G64</f>
        <v>0</v>
      </c>
      <c r="H51" s="146">
        <f>Buget_cerere!H64</f>
        <v>0</v>
      </c>
      <c r="I51" s="146">
        <f>Buget_cerere!I64</f>
        <v>0</v>
      </c>
    </row>
    <row r="52" spans="1:9" ht="36" x14ac:dyDescent="0.25">
      <c r="A52" s="322"/>
      <c r="B52" s="145" t="s">
        <v>197</v>
      </c>
      <c r="C52" s="146">
        <f>Buget_cerere!C65</f>
        <v>0</v>
      </c>
      <c r="D52" s="146">
        <f>Buget_cerere!D65</f>
        <v>0</v>
      </c>
      <c r="E52" s="146">
        <f>Buget_cerere!E65</f>
        <v>0</v>
      </c>
      <c r="F52" s="146">
        <f>Buget_cerere!F65</f>
        <v>0</v>
      </c>
      <c r="G52" s="146">
        <f>Buget_cerere!G65</f>
        <v>0</v>
      </c>
      <c r="H52" s="146">
        <f>Buget_cerere!H65</f>
        <v>0</v>
      </c>
      <c r="I52" s="146">
        <f>Buget_cerere!I65</f>
        <v>0</v>
      </c>
    </row>
    <row r="53" spans="1:9" ht="84" hidden="1" x14ac:dyDescent="0.25">
      <c r="A53" s="147" t="s">
        <v>222</v>
      </c>
      <c r="B53" s="148" t="s">
        <v>240</v>
      </c>
      <c r="C53" s="149"/>
      <c r="D53" s="149"/>
      <c r="E53" s="149"/>
      <c r="F53" s="149"/>
      <c r="G53" s="149"/>
      <c r="H53" s="149"/>
      <c r="I53" s="149"/>
    </row>
    <row r="54" spans="1:9" ht="36" x14ac:dyDescent="0.25">
      <c r="A54" s="147" t="s">
        <v>208</v>
      </c>
      <c r="B54" s="148" t="s">
        <v>347</v>
      </c>
      <c r="C54" s="149">
        <f>Buget_cerere!C29+Buget_cerere!C31+Buget_cerere!C35+Buget_cerere!C67+Buget_cerere!C84</f>
        <v>0</v>
      </c>
      <c r="D54" s="149">
        <f>Buget_cerere!D29+Buget_cerere!D31+Buget_cerere!D35+Buget_cerere!D67+Buget_cerere!D84</f>
        <v>0</v>
      </c>
      <c r="E54" s="149">
        <f>Buget_cerere!E29+Buget_cerere!E31+Buget_cerere!E35+Buget_cerere!E67+Buget_cerere!E84</f>
        <v>0</v>
      </c>
      <c r="F54" s="149">
        <f>Buget_cerere!F29+Buget_cerere!F31+Buget_cerere!F35+Buget_cerere!F67+Buget_cerere!F84</f>
        <v>0</v>
      </c>
      <c r="G54" s="149">
        <f>Buget_cerere!G29+Buget_cerere!G31+Buget_cerere!G35+Buget_cerere!G67+Buget_cerere!G84</f>
        <v>0</v>
      </c>
      <c r="H54" s="149">
        <f>Buget_cerere!H29+Buget_cerere!H31+Buget_cerere!H35+Buget_cerere!H67+Buget_cerere!H84</f>
        <v>0</v>
      </c>
      <c r="I54" s="149">
        <f>Buget_cerere!I29+Buget_cerere!I31+Buget_cerere!I35+Buget_cerere!I67+Buget_cerere!I84</f>
        <v>0</v>
      </c>
    </row>
    <row r="55" spans="1:9" ht="48" hidden="1" x14ac:dyDescent="0.25">
      <c r="A55" s="147" t="s">
        <v>241</v>
      </c>
      <c r="B55" s="148" t="s">
        <v>242</v>
      </c>
      <c r="C55" s="149"/>
      <c r="D55" s="149"/>
      <c r="E55" s="149"/>
      <c r="F55" s="149"/>
      <c r="G55" s="149"/>
      <c r="H55" s="149"/>
      <c r="I55" s="149"/>
    </row>
    <row r="56" spans="1:9" ht="19.95" hidden="1" customHeight="1" x14ac:dyDescent="0.25">
      <c r="A56" s="147" t="s">
        <v>231</v>
      </c>
      <c r="B56" s="148" t="s">
        <v>26</v>
      </c>
      <c r="C56" s="149"/>
      <c r="D56" s="149"/>
      <c r="E56" s="149"/>
      <c r="F56" s="149"/>
      <c r="G56" s="149"/>
      <c r="H56" s="149"/>
      <c r="I56" s="149"/>
    </row>
    <row r="57" spans="1:9" ht="24" hidden="1" x14ac:dyDescent="0.25">
      <c r="A57" s="147" t="s">
        <v>233</v>
      </c>
      <c r="B57" s="148" t="s">
        <v>234</v>
      </c>
      <c r="C57" s="149"/>
      <c r="D57" s="149"/>
      <c r="E57" s="149"/>
      <c r="F57" s="149"/>
      <c r="G57" s="149"/>
      <c r="H57" s="149"/>
      <c r="I57" s="149"/>
    </row>
    <row r="58" spans="1:9" ht="24" hidden="1" x14ac:dyDescent="0.25">
      <c r="A58" s="323" t="s">
        <v>221</v>
      </c>
      <c r="B58" s="148" t="s">
        <v>235</v>
      </c>
      <c r="C58" s="149"/>
      <c r="D58" s="149"/>
      <c r="E58" s="149"/>
      <c r="F58" s="149"/>
      <c r="G58" s="149"/>
      <c r="H58" s="149"/>
      <c r="I58" s="149"/>
    </row>
    <row r="59" spans="1:9" ht="36" hidden="1" x14ac:dyDescent="0.25">
      <c r="A59" s="323"/>
      <c r="B59" s="148" t="s">
        <v>236</v>
      </c>
      <c r="C59" s="149"/>
      <c r="D59" s="149"/>
      <c r="E59" s="149"/>
      <c r="F59" s="149"/>
      <c r="G59" s="149"/>
      <c r="H59" s="149"/>
      <c r="I59" s="149"/>
    </row>
    <row r="60" spans="1:9" ht="72" hidden="1" x14ac:dyDescent="0.25">
      <c r="A60" s="323"/>
      <c r="B60" s="148" t="s">
        <v>237</v>
      </c>
      <c r="C60" s="149"/>
      <c r="D60" s="149"/>
      <c r="E60" s="149"/>
      <c r="F60" s="149"/>
      <c r="G60" s="149"/>
      <c r="H60" s="149"/>
      <c r="I60" s="149"/>
    </row>
    <row r="61" spans="1:9" ht="72" hidden="1" x14ac:dyDescent="0.25">
      <c r="A61" s="323"/>
      <c r="B61" s="148" t="s">
        <v>238</v>
      </c>
      <c r="C61" s="149"/>
      <c r="D61" s="149"/>
      <c r="E61" s="149"/>
      <c r="F61" s="149"/>
      <c r="G61" s="149"/>
      <c r="H61" s="149"/>
      <c r="I61" s="149"/>
    </row>
    <row r="62" spans="1:9" ht="36" hidden="1" x14ac:dyDescent="0.25">
      <c r="A62" s="323"/>
      <c r="B62" s="148" t="s">
        <v>239</v>
      </c>
      <c r="C62" s="149"/>
      <c r="D62" s="149"/>
      <c r="E62" s="149"/>
      <c r="F62" s="149"/>
      <c r="G62" s="149"/>
      <c r="H62" s="149"/>
      <c r="I62" s="149"/>
    </row>
    <row r="63" spans="1:9" hidden="1" x14ac:dyDescent="0.25">
      <c r="A63" s="117"/>
      <c r="B63" s="150"/>
      <c r="C63" s="151"/>
      <c r="D63" s="151"/>
      <c r="E63" s="151"/>
      <c r="F63" s="151"/>
      <c r="G63" s="151"/>
      <c r="H63" s="151"/>
      <c r="I63" s="151"/>
    </row>
    <row r="64" spans="1:9" hidden="1" x14ac:dyDescent="0.25">
      <c r="A64" s="117"/>
      <c r="B64" s="150"/>
      <c r="C64" s="151"/>
      <c r="D64" s="151"/>
      <c r="E64" s="151"/>
      <c r="F64" s="151"/>
      <c r="G64" s="151"/>
      <c r="H64" s="151"/>
      <c r="I64" s="151"/>
    </row>
    <row r="65" spans="1:9" x14ac:dyDescent="0.25">
      <c r="A65" s="314" t="s">
        <v>0</v>
      </c>
      <c r="B65" s="315"/>
      <c r="C65" s="152">
        <f t="shared" ref="C65:I65" si="0">SUM(C3:C64)</f>
        <v>0</v>
      </c>
      <c r="D65" s="152">
        <f t="shared" si="0"/>
        <v>0</v>
      </c>
      <c r="E65" s="152">
        <f t="shared" si="0"/>
        <v>0</v>
      </c>
      <c r="F65" s="152">
        <f t="shared" si="0"/>
        <v>0</v>
      </c>
      <c r="G65" s="152">
        <f t="shared" si="0"/>
        <v>0</v>
      </c>
      <c r="H65" s="152">
        <f t="shared" si="0"/>
        <v>0</v>
      </c>
      <c r="I65" s="152">
        <f t="shared" si="0"/>
        <v>0</v>
      </c>
    </row>
    <row r="66" spans="1:9" x14ac:dyDescent="0.25">
      <c r="A66" s="117"/>
      <c r="B66" s="150"/>
      <c r="C66" s="153" t="str">
        <f>IF(C65=Buget_cerere!C86,"OK","ERROR")</f>
        <v>OK</v>
      </c>
      <c r="D66" s="153" t="str">
        <f>IF(D65=Buget_cerere!D86,"OK","ERROR")</f>
        <v>OK</v>
      </c>
      <c r="E66" s="153" t="str">
        <f>IF(E65=Buget_cerere!E86,"OK","ERROR")</f>
        <v>OK</v>
      </c>
      <c r="F66" s="153" t="str">
        <f>IF(F65=Buget_cerere!F86,"OK","ERROR")</f>
        <v>OK</v>
      </c>
      <c r="G66" s="153" t="str">
        <f>IF(G65=Buget_cerere!G86,"OK","ERROR")</f>
        <v>OK</v>
      </c>
      <c r="H66" s="153" t="str">
        <f>IF(H65=Buget_cerere!H86,"OK","ERROR")</f>
        <v>OK</v>
      </c>
      <c r="I66" s="153" t="str">
        <f>IF(I65=Buget_cerere!I86,"OK","ERROR")</f>
        <v>OK</v>
      </c>
    </row>
    <row r="67" spans="1:9" x14ac:dyDescent="0.25">
      <c r="A67" s="117"/>
      <c r="B67" s="150"/>
      <c r="C67" s="151"/>
      <c r="D67" s="151"/>
      <c r="E67" s="151"/>
      <c r="F67" s="151"/>
      <c r="G67" s="151"/>
      <c r="H67" s="151"/>
      <c r="I67" s="151"/>
    </row>
    <row r="68" spans="1:9" x14ac:dyDescent="0.25">
      <c r="A68" s="117"/>
      <c r="B68" s="150"/>
      <c r="C68" s="151"/>
      <c r="D68" s="151"/>
      <c r="E68" s="151"/>
      <c r="F68" s="151"/>
      <c r="G68" s="151"/>
      <c r="H68" s="151"/>
      <c r="I68" s="151"/>
    </row>
    <row r="69" spans="1:9" x14ac:dyDescent="0.25">
      <c r="A69" s="117"/>
      <c r="B69" s="150"/>
      <c r="C69" s="151"/>
      <c r="D69" s="151"/>
      <c r="E69" s="151"/>
      <c r="F69" s="151"/>
      <c r="G69" s="151"/>
      <c r="H69" s="151"/>
      <c r="I69" s="151"/>
    </row>
    <row r="70" spans="1:9" x14ac:dyDescent="0.25">
      <c r="C70" s="66"/>
      <c r="D70" s="66"/>
      <c r="E70" s="66"/>
    </row>
  </sheetData>
  <sheetProtection algorithmName="SHA-512" hashValue="uM2zumVUBe83ou41EJq1LP93sZIljOL6zqWvTOjxEEJUjItK3tuZT96A4PeXoZ0/hrrFjUUlbZDMFwEiC7G/zg==" saltValue="WeHLo4RPh1imwvguMG7BMA==" spinCount="100000" sheet="1" objects="1" scenarios="1"/>
  <mergeCells count="13">
    <mergeCell ref="A65:B65"/>
    <mergeCell ref="E1:E2"/>
    <mergeCell ref="F1:G1"/>
    <mergeCell ref="H1:H2"/>
    <mergeCell ref="I1:I2"/>
    <mergeCell ref="A1:A2"/>
    <mergeCell ref="B1:B2"/>
    <mergeCell ref="A3:A13"/>
    <mergeCell ref="A15:A27"/>
    <mergeCell ref="A30:A47"/>
    <mergeCell ref="A48:A52"/>
    <mergeCell ref="A58:A62"/>
    <mergeCell ref="C1:D1"/>
  </mergeCells>
  <conditionalFormatting sqref="C66:I66">
    <cfRule type="cellIs" dxfId="14" priority="1" operator="equal">
      <formula>"error"</formula>
    </cfRule>
  </conditionalFormatting>
  <pageMargins left="0.45" right="0.45" top="0.5" bottom="0.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U38"/>
  <sheetViews>
    <sheetView workbookViewId="0">
      <selection activeCell="E8" sqref="E8"/>
    </sheetView>
  </sheetViews>
  <sheetFormatPr defaultColWidth="14.21875" defaultRowHeight="13.8" x14ac:dyDescent="0.3"/>
  <cols>
    <col min="1" max="12" width="14.21875" style="115"/>
    <col min="13" max="17" width="14.21875" style="116"/>
    <col min="18" max="16384" width="14.21875" style="115"/>
  </cols>
  <sheetData>
    <row r="1" spans="1:47" s="114" customFormat="1" x14ac:dyDescent="0.3">
      <c r="A1" s="112"/>
      <c r="B1" s="112"/>
      <c r="C1" s="112"/>
      <c r="D1" s="112"/>
      <c r="E1" s="112"/>
      <c r="F1" s="112"/>
      <c r="G1" s="112"/>
      <c r="H1" s="112"/>
      <c r="I1" s="112"/>
      <c r="J1" s="112"/>
      <c r="K1" s="112"/>
      <c r="L1" s="112"/>
      <c r="M1" s="113"/>
      <c r="N1" s="113"/>
      <c r="O1" s="113"/>
      <c r="P1" s="113"/>
      <c r="Q1" s="113"/>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row>
    <row r="35" spans="15:17" x14ac:dyDescent="0.3">
      <c r="O35" s="115"/>
      <c r="Q35" s="115"/>
    </row>
    <row r="36" spans="15:17" x14ac:dyDescent="0.3">
      <c r="O36" s="115"/>
      <c r="Q36" s="115"/>
    </row>
    <row r="37" spans="15:17" x14ac:dyDescent="0.3">
      <c r="O37" s="115"/>
      <c r="Q37" s="115"/>
    </row>
    <row r="38" spans="15:17" x14ac:dyDescent="0.3">
      <c r="O38" s="115"/>
      <c r="Q38" s="115"/>
    </row>
  </sheetData>
  <phoneticPr fontId="1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M75"/>
  <sheetViews>
    <sheetView topLeftCell="A43" workbookViewId="0">
      <selection activeCell="E51" sqref="E51"/>
    </sheetView>
  </sheetViews>
  <sheetFormatPr defaultColWidth="20.5546875" defaultRowHeight="21.6" customHeight="1" x14ac:dyDescent="0.25"/>
  <cols>
    <col min="1" max="1" width="4.6640625" style="57" customWidth="1"/>
    <col min="2" max="2" width="21.5546875" style="57" customWidth="1"/>
    <col min="3" max="3" width="9" style="57" customWidth="1"/>
    <col min="4" max="4" width="11.6640625" style="57" customWidth="1"/>
    <col min="5" max="5" width="15.88671875" style="57" customWidth="1"/>
    <col min="6" max="6" width="13.6640625" style="57" customWidth="1"/>
    <col min="7" max="7" width="13.33203125" style="57" customWidth="1"/>
    <col min="8" max="8" width="13.5546875" style="57" bestFit="1" customWidth="1"/>
    <col min="9" max="9" width="11.44140625" style="57" customWidth="1"/>
    <col min="10" max="10" width="12.109375" style="57" customWidth="1"/>
    <col min="11" max="11" width="13" style="57" customWidth="1"/>
    <col min="12" max="12" width="12.6640625" style="57" customWidth="1"/>
    <col min="13" max="13" width="73.6640625" style="1" customWidth="1"/>
    <col min="14" max="16384" width="20.5546875" style="57"/>
  </cols>
  <sheetData>
    <row r="1" spans="1:13" ht="18" customHeight="1" x14ac:dyDescent="0.25">
      <c r="B1" s="328" t="s">
        <v>227</v>
      </c>
      <c r="C1" s="328"/>
      <c r="D1" s="328"/>
      <c r="E1" s="328"/>
      <c r="F1" s="328"/>
      <c r="G1" s="328"/>
      <c r="H1" s="328"/>
      <c r="I1" s="328"/>
      <c r="J1" s="328"/>
      <c r="K1" s="328"/>
      <c r="L1" s="328"/>
    </row>
    <row r="2" spans="1:13" ht="12" x14ac:dyDescent="0.25">
      <c r="B2" s="329" t="s">
        <v>337</v>
      </c>
      <c r="C2" s="329"/>
      <c r="D2" s="329"/>
      <c r="E2" s="329"/>
      <c r="F2" s="329"/>
      <c r="G2" s="329"/>
      <c r="H2" s="329"/>
      <c r="I2" s="329"/>
      <c r="J2" s="329"/>
      <c r="K2" s="329"/>
      <c r="L2" s="329"/>
    </row>
    <row r="3" spans="1:13" ht="34.200000000000003" customHeight="1" x14ac:dyDescent="0.25">
      <c r="B3" s="329" t="s">
        <v>319</v>
      </c>
      <c r="C3" s="329"/>
      <c r="D3" s="329"/>
      <c r="E3" s="329"/>
      <c r="F3" s="329"/>
      <c r="G3" s="329"/>
      <c r="H3" s="329"/>
      <c r="I3" s="329"/>
      <c r="J3" s="329"/>
      <c r="K3" s="329"/>
      <c r="L3" s="329"/>
    </row>
    <row r="4" spans="1:13" ht="12" x14ac:dyDescent="0.25">
      <c r="B4" s="329" t="s">
        <v>228</v>
      </c>
      <c r="C4" s="329"/>
      <c r="D4" s="329"/>
      <c r="E4" s="329"/>
      <c r="F4" s="329"/>
      <c r="G4" s="329"/>
      <c r="H4" s="329"/>
      <c r="I4" s="329"/>
      <c r="J4" s="329"/>
      <c r="K4" s="329"/>
      <c r="L4" s="329"/>
    </row>
    <row r="5" spans="1:13" ht="19.2" customHeight="1" x14ac:dyDescent="0.25">
      <c r="B5" s="329" t="s">
        <v>320</v>
      </c>
      <c r="C5" s="329"/>
      <c r="D5" s="329"/>
      <c r="E5" s="329"/>
      <c r="F5" s="329"/>
      <c r="G5" s="329"/>
      <c r="H5" s="329"/>
      <c r="I5" s="329"/>
      <c r="J5" s="329"/>
      <c r="K5" s="329"/>
      <c r="L5" s="329"/>
    </row>
    <row r="6" spans="1:13" ht="12" x14ac:dyDescent="0.25">
      <c r="B6" s="329" t="s">
        <v>338</v>
      </c>
      <c r="C6" s="329"/>
      <c r="D6" s="329"/>
      <c r="E6" s="329"/>
      <c r="F6" s="329"/>
      <c r="G6" s="329"/>
      <c r="H6" s="329"/>
      <c r="I6" s="329"/>
      <c r="J6" s="329"/>
      <c r="K6" s="329"/>
      <c r="L6" s="329"/>
    </row>
    <row r="7" spans="1:13" ht="12" x14ac:dyDescent="0.25">
      <c r="B7" s="58" t="s">
        <v>230</v>
      </c>
      <c r="C7" s="332"/>
      <c r="D7" s="332"/>
      <c r="E7" s="332"/>
      <c r="F7" s="332"/>
      <c r="G7" s="332"/>
      <c r="H7" s="332"/>
      <c r="I7" s="332"/>
      <c r="J7" s="332"/>
      <c r="K7" s="332"/>
      <c r="L7" s="332"/>
    </row>
    <row r="8" spans="1:13" ht="12" x14ac:dyDescent="0.25">
      <c r="B8" s="58" t="s">
        <v>229</v>
      </c>
      <c r="C8" s="330"/>
      <c r="D8" s="331"/>
      <c r="E8" s="58"/>
      <c r="F8" s="58"/>
      <c r="G8" s="58"/>
      <c r="H8" s="58"/>
      <c r="I8" s="58"/>
      <c r="J8" s="58"/>
      <c r="K8" s="58"/>
      <c r="L8" s="58"/>
    </row>
    <row r="9" spans="1:13" ht="12" x14ac:dyDescent="0.25"/>
    <row r="10" spans="1:13" s="118" customFormat="1" ht="21.6" customHeight="1" x14ac:dyDescent="0.25">
      <c r="A10" s="324" t="s">
        <v>209</v>
      </c>
      <c r="B10" s="324" t="s">
        <v>210</v>
      </c>
      <c r="C10" s="324" t="s">
        <v>211</v>
      </c>
      <c r="D10" s="325" t="s">
        <v>223</v>
      </c>
      <c r="E10" s="325"/>
      <c r="F10" s="325"/>
      <c r="G10" s="325"/>
      <c r="H10" s="324" t="s">
        <v>212</v>
      </c>
      <c r="I10" s="324"/>
      <c r="J10" s="324"/>
      <c r="K10" s="325" t="s">
        <v>224</v>
      </c>
      <c r="L10" s="325" t="s">
        <v>225</v>
      </c>
      <c r="M10" s="117"/>
    </row>
    <row r="11" spans="1:13" s="121" customFormat="1" ht="60" customHeight="1" x14ac:dyDescent="0.3">
      <c r="A11" s="324"/>
      <c r="B11" s="324"/>
      <c r="C11" s="324"/>
      <c r="D11" s="119" t="s">
        <v>213</v>
      </c>
      <c r="E11" s="120" t="s">
        <v>226</v>
      </c>
      <c r="F11" s="120" t="s">
        <v>214</v>
      </c>
      <c r="G11" s="120" t="s">
        <v>215</v>
      </c>
      <c r="H11" s="119" t="s">
        <v>213</v>
      </c>
      <c r="I11" s="119" t="s">
        <v>216</v>
      </c>
      <c r="J11" s="119" t="s">
        <v>217</v>
      </c>
      <c r="K11" s="325"/>
      <c r="L11" s="325"/>
      <c r="M11" s="117"/>
    </row>
    <row r="12" spans="1:13" s="124" customFormat="1" ht="21.6" customHeight="1" x14ac:dyDescent="0.25">
      <c r="A12" s="122">
        <v>0</v>
      </c>
      <c r="B12" s="122">
        <v>1</v>
      </c>
      <c r="C12" s="122">
        <v>2</v>
      </c>
      <c r="D12" s="122" t="s">
        <v>218</v>
      </c>
      <c r="E12" s="122">
        <v>4</v>
      </c>
      <c r="F12" s="123">
        <v>5</v>
      </c>
      <c r="G12" s="123">
        <v>6</v>
      </c>
      <c r="H12" s="123" t="s">
        <v>219</v>
      </c>
      <c r="I12" s="123">
        <v>8</v>
      </c>
      <c r="J12" s="123">
        <v>9</v>
      </c>
      <c r="K12" s="123">
        <v>10</v>
      </c>
      <c r="L12" s="123" t="s">
        <v>220</v>
      </c>
      <c r="M12" s="117"/>
    </row>
    <row r="13" spans="1:13" s="97" customFormat="1" ht="21.6" customHeight="1" x14ac:dyDescent="0.25">
      <c r="A13" s="125">
        <v>1</v>
      </c>
      <c r="B13" s="126">
        <f>'Export SMIS-A NU SE ANEXA!'!H2</f>
        <v>0</v>
      </c>
      <c r="C13" s="100">
        <f>'Export SMIS-A NU SE ANEXA!'!J2</f>
        <v>0</v>
      </c>
      <c r="D13" s="100">
        <f>E13+F13+G13</f>
        <v>0</v>
      </c>
      <c r="E13" s="100">
        <f>'Export SMIS-A NU SE ANEXA!'!AK2</f>
        <v>0</v>
      </c>
      <c r="F13" s="100">
        <f>'Export SMIS-A NU SE ANEXA!'!AN2</f>
        <v>0</v>
      </c>
      <c r="G13" s="100">
        <f>'Export SMIS-A NU SE ANEXA!'!AE2</f>
        <v>0</v>
      </c>
      <c r="H13" s="100">
        <f>I13+J13</f>
        <v>0</v>
      </c>
      <c r="I13" s="100">
        <f>'Export SMIS-A NU SE ANEXA!'!T2</f>
        <v>0</v>
      </c>
      <c r="J13" s="100">
        <f>'Export SMIS-A NU SE ANEXA!'!Y2</f>
        <v>0</v>
      </c>
      <c r="K13" s="100">
        <f>'Export SMIS-A NU SE ANEXA!'!Z2</f>
        <v>0</v>
      </c>
      <c r="L13" s="100">
        <f>D13+K13</f>
        <v>0</v>
      </c>
      <c r="M13" s="99">
        <f>'Export SMIS-A NU SE ANEXA!'!G2</f>
        <v>0</v>
      </c>
    </row>
    <row r="14" spans="1:13" s="97" customFormat="1" ht="22.2" customHeight="1" x14ac:dyDescent="0.25">
      <c r="A14" s="125">
        <v>2</v>
      </c>
      <c r="B14" s="126">
        <f>'Export SMIS-A NU SE ANEXA!'!H3</f>
        <v>0</v>
      </c>
      <c r="C14" s="100">
        <f>'Export SMIS-A NU SE ANEXA!'!J3</f>
        <v>0</v>
      </c>
      <c r="D14" s="100">
        <f t="shared" ref="D14:D52" si="0">E14+F14+G14</f>
        <v>0</v>
      </c>
      <c r="E14" s="100">
        <f>'Export SMIS-A NU SE ANEXA!'!AK3</f>
        <v>0</v>
      </c>
      <c r="F14" s="100">
        <f>'Export SMIS-A NU SE ANEXA!'!AN3</f>
        <v>0</v>
      </c>
      <c r="G14" s="100">
        <f>'Export SMIS-A NU SE ANEXA!'!AE3</f>
        <v>0</v>
      </c>
      <c r="H14" s="100">
        <f t="shared" ref="H14:H52" si="1">I14+J14</f>
        <v>0</v>
      </c>
      <c r="I14" s="100">
        <f>'Export SMIS-A NU SE ANEXA!'!T3</f>
        <v>0</v>
      </c>
      <c r="J14" s="100">
        <f>'Export SMIS-A NU SE ANEXA!'!Y3</f>
        <v>0</v>
      </c>
      <c r="K14" s="100">
        <f>'Export SMIS-A NU SE ANEXA!'!Z3</f>
        <v>0</v>
      </c>
      <c r="L14" s="100">
        <f t="shared" ref="L14:L52" si="2">D14+K14</f>
        <v>0</v>
      </c>
      <c r="M14" s="99">
        <f>'Export SMIS-A NU SE ANEXA!'!G3</f>
        <v>0</v>
      </c>
    </row>
    <row r="15" spans="1:13" s="97" customFormat="1" ht="21.6" customHeight="1" x14ac:dyDescent="0.25">
      <c r="A15" s="125">
        <v>3</v>
      </c>
      <c r="B15" s="126">
        <f>'Export SMIS-A NU SE ANEXA!'!H4</f>
        <v>0</v>
      </c>
      <c r="C15" s="100">
        <f>'Export SMIS-A NU SE ANEXA!'!J4</f>
        <v>0</v>
      </c>
      <c r="D15" s="100">
        <f t="shared" si="0"/>
        <v>0</v>
      </c>
      <c r="E15" s="100">
        <f>'Export SMIS-A NU SE ANEXA!'!AK4</f>
        <v>0</v>
      </c>
      <c r="F15" s="100">
        <f>'Export SMIS-A NU SE ANEXA!'!AN4</f>
        <v>0</v>
      </c>
      <c r="G15" s="100">
        <f>'Export SMIS-A NU SE ANEXA!'!AE4</f>
        <v>0</v>
      </c>
      <c r="H15" s="100">
        <f t="shared" si="1"/>
        <v>0</v>
      </c>
      <c r="I15" s="100">
        <f>'Export SMIS-A NU SE ANEXA!'!T4</f>
        <v>0</v>
      </c>
      <c r="J15" s="100">
        <f>'Export SMIS-A NU SE ANEXA!'!Y4</f>
        <v>0</v>
      </c>
      <c r="K15" s="100">
        <f>'Export SMIS-A NU SE ANEXA!'!Z4</f>
        <v>0</v>
      </c>
      <c r="L15" s="100">
        <f t="shared" si="2"/>
        <v>0</v>
      </c>
      <c r="M15" s="99">
        <f>'Export SMIS-A NU SE ANEXA!'!G4</f>
        <v>0</v>
      </c>
    </row>
    <row r="16" spans="1:13" s="97" customFormat="1" ht="21.6" customHeight="1" x14ac:dyDescent="0.25">
      <c r="A16" s="125">
        <v>4</v>
      </c>
      <c r="B16" s="126">
        <f>'Export SMIS-A NU SE ANEXA!'!H5</f>
        <v>0</v>
      </c>
      <c r="C16" s="100">
        <f>'Export SMIS-A NU SE ANEXA!'!J5</f>
        <v>0</v>
      </c>
      <c r="D16" s="100">
        <f t="shared" si="0"/>
        <v>0</v>
      </c>
      <c r="E16" s="100">
        <f>'Export SMIS-A NU SE ANEXA!'!AK5</f>
        <v>0</v>
      </c>
      <c r="F16" s="100">
        <f>'Export SMIS-A NU SE ANEXA!'!AN5</f>
        <v>0</v>
      </c>
      <c r="G16" s="100">
        <f>'Export SMIS-A NU SE ANEXA!'!AE5</f>
        <v>0</v>
      </c>
      <c r="H16" s="100">
        <f t="shared" si="1"/>
        <v>0</v>
      </c>
      <c r="I16" s="100">
        <f>'Export SMIS-A NU SE ANEXA!'!T5</f>
        <v>0</v>
      </c>
      <c r="J16" s="100">
        <f>'Export SMIS-A NU SE ANEXA!'!Y5</f>
        <v>0</v>
      </c>
      <c r="K16" s="100">
        <f>'Export SMIS-A NU SE ANEXA!'!Z5</f>
        <v>0</v>
      </c>
      <c r="L16" s="100">
        <f t="shared" si="2"/>
        <v>0</v>
      </c>
      <c r="M16" s="99">
        <f>'Export SMIS-A NU SE ANEXA!'!G5</f>
        <v>0</v>
      </c>
    </row>
    <row r="17" spans="1:13" s="97" customFormat="1" ht="21.6" customHeight="1" x14ac:dyDescent="0.25">
      <c r="A17" s="125">
        <v>5</v>
      </c>
      <c r="B17" s="126">
        <f>'Export SMIS-A NU SE ANEXA!'!H6</f>
        <v>0</v>
      </c>
      <c r="C17" s="100">
        <f>'Export SMIS-A NU SE ANEXA!'!J6</f>
        <v>0</v>
      </c>
      <c r="D17" s="100">
        <f t="shared" si="0"/>
        <v>0</v>
      </c>
      <c r="E17" s="100">
        <f>'Export SMIS-A NU SE ANEXA!'!AK6</f>
        <v>0</v>
      </c>
      <c r="F17" s="100">
        <f>'Export SMIS-A NU SE ANEXA!'!AN6</f>
        <v>0</v>
      </c>
      <c r="G17" s="100">
        <f>'Export SMIS-A NU SE ANEXA!'!AE6</f>
        <v>0</v>
      </c>
      <c r="H17" s="100">
        <f t="shared" si="1"/>
        <v>0</v>
      </c>
      <c r="I17" s="100">
        <f>'Export SMIS-A NU SE ANEXA!'!T6</f>
        <v>0</v>
      </c>
      <c r="J17" s="100">
        <f>'Export SMIS-A NU SE ANEXA!'!Y6</f>
        <v>0</v>
      </c>
      <c r="K17" s="100">
        <f>'Export SMIS-A NU SE ANEXA!'!Z6</f>
        <v>0</v>
      </c>
      <c r="L17" s="100">
        <f t="shared" si="2"/>
        <v>0</v>
      </c>
      <c r="M17" s="99">
        <f>'Export SMIS-A NU SE ANEXA!'!G6</f>
        <v>0</v>
      </c>
    </row>
    <row r="18" spans="1:13" s="97" customFormat="1" ht="21.6" customHeight="1" x14ac:dyDescent="0.25">
      <c r="A18" s="125">
        <v>6</v>
      </c>
      <c r="B18" s="126">
        <f>'Export SMIS-A NU SE ANEXA!'!H7</f>
        <v>0</v>
      </c>
      <c r="C18" s="100">
        <f>'Export SMIS-A NU SE ANEXA!'!J7</f>
        <v>0</v>
      </c>
      <c r="D18" s="100">
        <f t="shared" si="0"/>
        <v>0</v>
      </c>
      <c r="E18" s="100">
        <f>'Export SMIS-A NU SE ANEXA!'!AK7</f>
        <v>0</v>
      </c>
      <c r="F18" s="100">
        <f>'Export SMIS-A NU SE ANEXA!'!AN7</f>
        <v>0</v>
      </c>
      <c r="G18" s="100">
        <f>'Export SMIS-A NU SE ANEXA!'!AE7</f>
        <v>0</v>
      </c>
      <c r="H18" s="100">
        <f t="shared" si="1"/>
        <v>0</v>
      </c>
      <c r="I18" s="100">
        <f>'Export SMIS-A NU SE ANEXA!'!T7</f>
        <v>0</v>
      </c>
      <c r="J18" s="100">
        <f>'Export SMIS-A NU SE ANEXA!'!Y7</f>
        <v>0</v>
      </c>
      <c r="K18" s="100">
        <f>'Export SMIS-A NU SE ANEXA!'!Z7</f>
        <v>0</v>
      </c>
      <c r="L18" s="100">
        <f t="shared" si="2"/>
        <v>0</v>
      </c>
      <c r="M18" s="99">
        <f>'Export SMIS-A NU SE ANEXA!'!G7</f>
        <v>0</v>
      </c>
    </row>
    <row r="19" spans="1:13" s="97" customFormat="1" ht="21.6" customHeight="1" x14ac:dyDescent="0.25">
      <c r="A19" s="125">
        <v>7</v>
      </c>
      <c r="B19" s="126">
        <f>'Export SMIS-A NU SE ANEXA!'!H8</f>
        <v>0</v>
      </c>
      <c r="C19" s="100">
        <f>'Export SMIS-A NU SE ANEXA!'!J8</f>
        <v>0</v>
      </c>
      <c r="D19" s="100">
        <f t="shared" si="0"/>
        <v>0</v>
      </c>
      <c r="E19" s="100">
        <f>'Export SMIS-A NU SE ANEXA!'!AK8</f>
        <v>0</v>
      </c>
      <c r="F19" s="100">
        <f>'Export SMIS-A NU SE ANEXA!'!AN8</f>
        <v>0</v>
      </c>
      <c r="G19" s="100">
        <f>'Export SMIS-A NU SE ANEXA!'!AE8</f>
        <v>0</v>
      </c>
      <c r="H19" s="100">
        <f t="shared" si="1"/>
        <v>0</v>
      </c>
      <c r="I19" s="100">
        <f>'Export SMIS-A NU SE ANEXA!'!T8</f>
        <v>0</v>
      </c>
      <c r="J19" s="100">
        <f>'Export SMIS-A NU SE ANEXA!'!Y8</f>
        <v>0</v>
      </c>
      <c r="K19" s="100">
        <f>'Export SMIS-A NU SE ANEXA!'!Z8</f>
        <v>0</v>
      </c>
      <c r="L19" s="100">
        <f t="shared" si="2"/>
        <v>0</v>
      </c>
      <c r="M19" s="99">
        <f>'Export SMIS-A NU SE ANEXA!'!G8</f>
        <v>0</v>
      </c>
    </row>
    <row r="20" spans="1:13" s="97" customFormat="1" ht="21.6" customHeight="1" x14ac:dyDescent="0.25">
      <c r="A20" s="125">
        <v>8</v>
      </c>
      <c r="B20" s="126">
        <f>'Export SMIS-A NU SE ANEXA!'!H9</f>
        <v>0</v>
      </c>
      <c r="C20" s="100">
        <f>'Export SMIS-A NU SE ANEXA!'!J9</f>
        <v>0</v>
      </c>
      <c r="D20" s="100">
        <f t="shared" si="0"/>
        <v>0</v>
      </c>
      <c r="E20" s="100">
        <f>'Export SMIS-A NU SE ANEXA!'!AK9</f>
        <v>0</v>
      </c>
      <c r="F20" s="100">
        <f>'Export SMIS-A NU SE ANEXA!'!AN9</f>
        <v>0</v>
      </c>
      <c r="G20" s="100">
        <f>'Export SMIS-A NU SE ANEXA!'!AE9</f>
        <v>0</v>
      </c>
      <c r="H20" s="100">
        <f t="shared" si="1"/>
        <v>0</v>
      </c>
      <c r="I20" s="100">
        <f>'Export SMIS-A NU SE ANEXA!'!T9</f>
        <v>0</v>
      </c>
      <c r="J20" s="100">
        <f>'Export SMIS-A NU SE ANEXA!'!Y9</f>
        <v>0</v>
      </c>
      <c r="K20" s="100">
        <f>'Export SMIS-A NU SE ANEXA!'!Z9</f>
        <v>0</v>
      </c>
      <c r="L20" s="100">
        <f t="shared" si="2"/>
        <v>0</v>
      </c>
      <c r="M20" s="99">
        <f>'Export SMIS-A NU SE ANEXA!'!G9</f>
        <v>0</v>
      </c>
    </row>
    <row r="21" spans="1:13" s="97" customFormat="1" ht="21.6" customHeight="1" x14ac:dyDescent="0.25">
      <c r="A21" s="125">
        <v>9</v>
      </c>
      <c r="B21" s="126">
        <f>'Export SMIS-A NU SE ANEXA!'!H10</f>
        <v>0</v>
      </c>
      <c r="C21" s="100">
        <f>'Export SMIS-A NU SE ANEXA!'!J10</f>
        <v>0</v>
      </c>
      <c r="D21" s="100">
        <f t="shared" si="0"/>
        <v>0</v>
      </c>
      <c r="E21" s="100">
        <f>'Export SMIS-A NU SE ANEXA!'!AK10</f>
        <v>0</v>
      </c>
      <c r="F21" s="100">
        <f>'Export SMIS-A NU SE ANEXA!'!AN10</f>
        <v>0</v>
      </c>
      <c r="G21" s="100">
        <f>'Export SMIS-A NU SE ANEXA!'!AE10</f>
        <v>0</v>
      </c>
      <c r="H21" s="100">
        <f t="shared" si="1"/>
        <v>0</v>
      </c>
      <c r="I21" s="100">
        <f>'Export SMIS-A NU SE ANEXA!'!T10</f>
        <v>0</v>
      </c>
      <c r="J21" s="100">
        <f>'Export SMIS-A NU SE ANEXA!'!Y10</f>
        <v>0</v>
      </c>
      <c r="K21" s="100">
        <f>'Export SMIS-A NU SE ANEXA!'!Z10</f>
        <v>0</v>
      </c>
      <c r="L21" s="100">
        <f t="shared" si="2"/>
        <v>0</v>
      </c>
      <c r="M21" s="99">
        <f>'Export SMIS-A NU SE ANEXA!'!G10</f>
        <v>0</v>
      </c>
    </row>
    <row r="22" spans="1:13" s="97" customFormat="1" ht="21.6" customHeight="1" x14ac:dyDescent="0.25">
      <c r="A22" s="125">
        <v>10</v>
      </c>
      <c r="B22" s="126">
        <f>'Export SMIS-A NU SE ANEXA!'!H11</f>
        <v>0</v>
      </c>
      <c r="C22" s="100">
        <f>'Export SMIS-A NU SE ANEXA!'!J11</f>
        <v>0</v>
      </c>
      <c r="D22" s="100">
        <f t="shared" si="0"/>
        <v>0</v>
      </c>
      <c r="E22" s="100">
        <f>'Export SMIS-A NU SE ANEXA!'!AK11</f>
        <v>0</v>
      </c>
      <c r="F22" s="100">
        <f>'Export SMIS-A NU SE ANEXA!'!AN11</f>
        <v>0</v>
      </c>
      <c r="G22" s="100">
        <f>'Export SMIS-A NU SE ANEXA!'!AE11</f>
        <v>0</v>
      </c>
      <c r="H22" s="100">
        <f t="shared" si="1"/>
        <v>0</v>
      </c>
      <c r="I22" s="100">
        <f>'Export SMIS-A NU SE ANEXA!'!T11</f>
        <v>0</v>
      </c>
      <c r="J22" s="100">
        <f>'Export SMIS-A NU SE ANEXA!'!Y11</f>
        <v>0</v>
      </c>
      <c r="K22" s="100">
        <f>'Export SMIS-A NU SE ANEXA!'!Z11</f>
        <v>0</v>
      </c>
      <c r="L22" s="100">
        <f t="shared" si="2"/>
        <v>0</v>
      </c>
      <c r="M22" s="99">
        <f>'Export SMIS-A NU SE ANEXA!'!G11</f>
        <v>0</v>
      </c>
    </row>
    <row r="23" spans="1:13" s="97" customFormat="1" ht="21.6" customHeight="1" x14ac:dyDescent="0.25">
      <c r="A23" s="125">
        <v>11</v>
      </c>
      <c r="B23" s="126">
        <f>'Export SMIS-A NU SE ANEXA!'!H12</f>
        <v>0</v>
      </c>
      <c r="C23" s="100">
        <f>'Export SMIS-A NU SE ANEXA!'!J12</f>
        <v>0</v>
      </c>
      <c r="D23" s="100">
        <f t="shared" si="0"/>
        <v>0</v>
      </c>
      <c r="E23" s="100">
        <f>'Export SMIS-A NU SE ANEXA!'!AK12</f>
        <v>0</v>
      </c>
      <c r="F23" s="100">
        <f>'Export SMIS-A NU SE ANEXA!'!AN12</f>
        <v>0</v>
      </c>
      <c r="G23" s="100">
        <f>'Export SMIS-A NU SE ANEXA!'!AE12</f>
        <v>0</v>
      </c>
      <c r="H23" s="100">
        <f t="shared" si="1"/>
        <v>0</v>
      </c>
      <c r="I23" s="100">
        <f>'Export SMIS-A NU SE ANEXA!'!T12</f>
        <v>0</v>
      </c>
      <c r="J23" s="100">
        <f>'Export SMIS-A NU SE ANEXA!'!Y12</f>
        <v>0</v>
      </c>
      <c r="K23" s="100">
        <f>'Export SMIS-A NU SE ANEXA!'!Z12</f>
        <v>0</v>
      </c>
      <c r="L23" s="100">
        <f t="shared" si="2"/>
        <v>0</v>
      </c>
      <c r="M23" s="99">
        <f>'Export SMIS-A NU SE ANEXA!'!G12</f>
        <v>0</v>
      </c>
    </row>
    <row r="24" spans="1:13" s="97" customFormat="1" ht="21.6" customHeight="1" x14ac:dyDescent="0.25">
      <c r="A24" s="125">
        <v>12</v>
      </c>
      <c r="B24" s="126">
        <f>'Export SMIS-A NU SE ANEXA!'!H13</f>
        <v>0</v>
      </c>
      <c r="C24" s="100">
        <f>'Export SMIS-A NU SE ANEXA!'!J13</f>
        <v>0</v>
      </c>
      <c r="D24" s="100">
        <f t="shared" si="0"/>
        <v>0</v>
      </c>
      <c r="E24" s="100">
        <f>'Export SMIS-A NU SE ANEXA!'!AK13</f>
        <v>0</v>
      </c>
      <c r="F24" s="100">
        <f>'Export SMIS-A NU SE ANEXA!'!AN13</f>
        <v>0</v>
      </c>
      <c r="G24" s="100">
        <f>'Export SMIS-A NU SE ANEXA!'!AE13</f>
        <v>0</v>
      </c>
      <c r="H24" s="100">
        <f t="shared" si="1"/>
        <v>0</v>
      </c>
      <c r="I24" s="100">
        <f>'Export SMIS-A NU SE ANEXA!'!T13</f>
        <v>0</v>
      </c>
      <c r="J24" s="100">
        <f>'Export SMIS-A NU SE ANEXA!'!Y13</f>
        <v>0</v>
      </c>
      <c r="K24" s="100">
        <f>'Export SMIS-A NU SE ANEXA!'!Z13</f>
        <v>0</v>
      </c>
      <c r="L24" s="100">
        <f t="shared" si="2"/>
        <v>0</v>
      </c>
      <c r="M24" s="99">
        <f>'Export SMIS-A NU SE ANEXA!'!G13</f>
        <v>0</v>
      </c>
    </row>
    <row r="25" spans="1:13" s="97" customFormat="1" ht="21.6" customHeight="1" x14ac:dyDescent="0.25">
      <c r="A25" s="125">
        <v>13</v>
      </c>
      <c r="B25" s="126">
        <f>'Export SMIS-A NU SE ANEXA!'!H14</f>
        <v>0</v>
      </c>
      <c r="C25" s="100">
        <f>'Export SMIS-A NU SE ANEXA!'!J14</f>
        <v>0</v>
      </c>
      <c r="D25" s="100">
        <f t="shared" si="0"/>
        <v>0</v>
      </c>
      <c r="E25" s="100">
        <f>'Export SMIS-A NU SE ANEXA!'!AK14</f>
        <v>0</v>
      </c>
      <c r="F25" s="100">
        <f>'Export SMIS-A NU SE ANEXA!'!AN14</f>
        <v>0</v>
      </c>
      <c r="G25" s="100">
        <f>'Export SMIS-A NU SE ANEXA!'!AE14</f>
        <v>0</v>
      </c>
      <c r="H25" s="100">
        <f t="shared" si="1"/>
        <v>0</v>
      </c>
      <c r="I25" s="100">
        <f>'Export SMIS-A NU SE ANEXA!'!T14</f>
        <v>0</v>
      </c>
      <c r="J25" s="100">
        <f>'Export SMIS-A NU SE ANEXA!'!Y14</f>
        <v>0</v>
      </c>
      <c r="K25" s="100">
        <f>'Export SMIS-A NU SE ANEXA!'!Z14</f>
        <v>0</v>
      </c>
      <c r="L25" s="100">
        <f t="shared" si="2"/>
        <v>0</v>
      </c>
      <c r="M25" s="99">
        <f>'Export SMIS-A NU SE ANEXA!'!G14</f>
        <v>0</v>
      </c>
    </row>
    <row r="26" spans="1:13" s="97" customFormat="1" ht="21.6" customHeight="1" x14ac:dyDescent="0.25">
      <c r="A26" s="125">
        <v>14</v>
      </c>
      <c r="B26" s="126">
        <f>'Export SMIS-A NU SE ANEXA!'!H15</f>
        <v>0</v>
      </c>
      <c r="C26" s="100">
        <f>'Export SMIS-A NU SE ANEXA!'!J15</f>
        <v>0</v>
      </c>
      <c r="D26" s="100">
        <f t="shared" si="0"/>
        <v>0</v>
      </c>
      <c r="E26" s="100">
        <f>'Export SMIS-A NU SE ANEXA!'!AK15</f>
        <v>0</v>
      </c>
      <c r="F26" s="100">
        <f>'Export SMIS-A NU SE ANEXA!'!AN15</f>
        <v>0</v>
      </c>
      <c r="G26" s="100">
        <f>'Export SMIS-A NU SE ANEXA!'!AE15</f>
        <v>0</v>
      </c>
      <c r="H26" s="100">
        <f t="shared" si="1"/>
        <v>0</v>
      </c>
      <c r="I26" s="100">
        <f>'Export SMIS-A NU SE ANEXA!'!T15</f>
        <v>0</v>
      </c>
      <c r="J26" s="100">
        <f>'Export SMIS-A NU SE ANEXA!'!Y15</f>
        <v>0</v>
      </c>
      <c r="K26" s="100">
        <f>'Export SMIS-A NU SE ANEXA!'!Z15</f>
        <v>0</v>
      </c>
      <c r="L26" s="100">
        <f t="shared" si="2"/>
        <v>0</v>
      </c>
      <c r="M26" s="99">
        <f>'Export SMIS-A NU SE ANEXA!'!G15</f>
        <v>0</v>
      </c>
    </row>
    <row r="27" spans="1:13" s="97" customFormat="1" ht="21.6" customHeight="1" x14ac:dyDescent="0.25">
      <c r="A27" s="125">
        <v>15</v>
      </c>
      <c r="B27" s="126">
        <f>'Export SMIS-A NU SE ANEXA!'!H16</f>
        <v>0</v>
      </c>
      <c r="C27" s="100">
        <f>'Export SMIS-A NU SE ANEXA!'!J16</f>
        <v>0</v>
      </c>
      <c r="D27" s="100">
        <f t="shared" si="0"/>
        <v>0</v>
      </c>
      <c r="E27" s="100">
        <f>'Export SMIS-A NU SE ANEXA!'!AK16</f>
        <v>0</v>
      </c>
      <c r="F27" s="100">
        <f>'Export SMIS-A NU SE ANEXA!'!AN16</f>
        <v>0</v>
      </c>
      <c r="G27" s="100">
        <f>'Export SMIS-A NU SE ANEXA!'!AE16</f>
        <v>0</v>
      </c>
      <c r="H27" s="100">
        <f t="shared" si="1"/>
        <v>0</v>
      </c>
      <c r="I27" s="100">
        <f>'Export SMIS-A NU SE ANEXA!'!T16</f>
        <v>0</v>
      </c>
      <c r="J27" s="100">
        <f>'Export SMIS-A NU SE ANEXA!'!Y16</f>
        <v>0</v>
      </c>
      <c r="K27" s="100">
        <f>'Export SMIS-A NU SE ANEXA!'!Z16</f>
        <v>0</v>
      </c>
      <c r="L27" s="100">
        <f t="shared" si="2"/>
        <v>0</v>
      </c>
      <c r="M27" s="99">
        <f>'Export SMIS-A NU SE ANEXA!'!G16</f>
        <v>0</v>
      </c>
    </row>
    <row r="28" spans="1:13" s="97" customFormat="1" ht="21.6" customHeight="1" x14ac:dyDescent="0.25">
      <c r="A28" s="125">
        <v>16</v>
      </c>
      <c r="B28" s="126">
        <f>'Export SMIS-A NU SE ANEXA!'!H17</f>
        <v>0</v>
      </c>
      <c r="C28" s="100">
        <f>'Export SMIS-A NU SE ANEXA!'!J17</f>
        <v>0</v>
      </c>
      <c r="D28" s="100">
        <f t="shared" si="0"/>
        <v>0</v>
      </c>
      <c r="E28" s="100">
        <f>'Export SMIS-A NU SE ANEXA!'!AK17</f>
        <v>0</v>
      </c>
      <c r="F28" s="100">
        <f>'Export SMIS-A NU SE ANEXA!'!AN17</f>
        <v>0</v>
      </c>
      <c r="G28" s="100">
        <f>'Export SMIS-A NU SE ANEXA!'!AE17</f>
        <v>0</v>
      </c>
      <c r="H28" s="100">
        <f t="shared" si="1"/>
        <v>0</v>
      </c>
      <c r="I28" s="100">
        <f>'Export SMIS-A NU SE ANEXA!'!T17</f>
        <v>0</v>
      </c>
      <c r="J28" s="100">
        <f>'Export SMIS-A NU SE ANEXA!'!Y17</f>
        <v>0</v>
      </c>
      <c r="K28" s="100">
        <f>'Export SMIS-A NU SE ANEXA!'!Z17</f>
        <v>0</v>
      </c>
      <c r="L28" s="100">
        <f t="shared" si="2"/>
        <v>0</v>
      </c>
      <c r="M28" s="99">
        <f>'Export SMIS-A NU SE ANEXA!'!G17</f>
        <v>0</v>
      </c>
    </row>
    <row r="29" spans="1:13" s="97" customFormat="1" ht="21.6" customHeight="1" x14ac:dyDescent="0.25">
      <c r="A29" s="125">
        <v>17</v>
      </c>
      <c r="B29" s="126">
        <f>'Export SMIS-A NU SE ANEXA!'!H18</f>
        <v>0</v>
      </c>
      <c r="C29" s="100">
        <f>'Export SMIS-A NU SE ANEXA!'!J18</f>
        <v>0</v>
      </c>
      <c r="D29" s="100">
        <f t="shared" si="0"/>
        <v>0</v>
      </c>
      <c r="E29" s="100">
        <f>'Export SMIS-A NU SE ANEXA!'!AK18</f>
        <v>0</v>
      </c>
      <c r="F29" s="100">
        <f>'Export SMIS-A NU SE ANEXA!'!AN18</f>
        <v>0</v>
      </c>
      <c r="G29" s="100">
        <f>'Export SMIS-A NU SE ANEXA!'!AE18</f>
        <v>0</v>
      </c>
      <c r="H29" s="100">
        <f t="shared" si="1"/>
        <v>0</v>
      </c>
      <c r="I29" s="100">
        <f>'Export SMIS-A NU SE ANEXA!'!T18</f>
        <v>0</v>
      </c>
      <c r="J29" s="100">
        <f>'Export SMIS-A NU SE ANEXA!'!Y18</f>
        <v>0</v>
      </c>
      <c r="K29" s="100">
        <f>'Export SMIS-A NU SE ANEXA!'!Z18</f>
        <v>0</v>
      </c>
      <c r="L29" s="100">
        <f t="shared" si="2"/>
        <v>0</v>
      </c>
      <c r="M29" s="99">
        <f>'Export SMIS-A NU SE ANEXA!'!G18</f>
        <v>0</v>
      </c>
    </row>
    <row r="30" spans="1:13" s="97" customFormat="1" ht="21.6" customHeight="1" x14ac:dyDescent="0.25">
      <c r="A30" s="125">
        <v>18</v>
      </c>
      <c r="B30" s="126">
        <f>'Export SMIS-A NU SE ANEXA!'!H19</f>
        <v>0</v>
      </c>
      <c r="C30" s="100">
        <f>'Export SMIS-A NU SE ANEXA!'!J19</f>
        <v>0</v>
      </c>
      <c r="D30" s="100">
        <f t="shared" si="0"/>
        <v>0</v>
      </c>
      <c r="E30" s="100">
        <f>'Export SMIS-A NU SE ANEXA!'!AK19</f>
        <v>0</v>
      </c>
      <c r="F30" s="100">
        <f>'Export SMIS-A NU SE ANEXA!'!AN19</f>
        <v>0</v>
      </c>
      <c r="G30" s="100">
        <f>'Export SMIS-A NU SE ANEXA!'!AE19</f>
        <v>0</v>
      </c>
      <c r="H30" s="100">
        <f t="shared" si="1"/>
        <v>0</v>
      </c>
      <c r="I30" s="100">
        <f>'Export SMIS-A NU SE ANEXA!'!T19</f>
        <v>0</v>
      </c>
      <c r="J30" s="100">
        <f>'Export SMIS-A NU SE ANEXA!'!Y19</f>
        <v>0</v>
      </c>
      <c r="K30" s="100">
        <f>'Export SMIS-A NU SE ANEXA!'!Z19</f>
        <v>0</v>
      </c>
      <c r="L30" s="100">
        <f t="shared" si="2"/>
        <v>0</v>
      </c>
      <c r="M30" s="99">
        <f>'Export SMIS-A NU SE ANEXA!'!G19</f>
        <v>0</v>
      </c>
    </row>
    <row r="31" spans="1:13" s="97" customFormat="1" ht="21.6" customHeight="1" x14ac:dyDescent="0.25">
      <c r="A31" s="125">
        <v>19</v>
      </c>
      <c r="B31" s="126">
        <f>'Export SMIS-A NU SE ANEXA!'!H20</f>
        <v>0</v>
      </c>
      <c r="C31" s="100">
        <f>'Export SMIS-A NU SE ANEXA!'!J20</f>
        <v>0</v>
      </c>
      <c r="D31" s="100">
        <f t="shared" si="0"/>
        <v>0</v>
      </c>
      <c r="E31" s="100">
        <f>'Export SMIS-A NU SE ANEXA!'!AK20</f>
        <v>0</v>
      </c>
      <c r="F31" s="100">
        <f>'Export SMIS-A NU SE ANEXA!'!AN20</f>
        <v>0</v>
      </c>
      <c r="G31" s="100">
        <f>'Export SMIS-A NU SE ANEXA!'!AE20</f>
        <v>0</v>
      </c>
      <c r="H31" s="100">
        <f t="shared" si="1"/>
        <v>0</v>
      </c>
      <c r="I31" s="100">
        <f>'Export SMIS-A NU SE ANEXA!'!T20</f>
        <v>0</v>
      </c>
      <c r="J31" s="100">
        <f>'Export SMIS-A NU SE ANEXA!'!Y20</f>
        <v>0</v>
      </c>
      <c r="K31" s="100">
        <f>'Export SMIS-A NU SE ANEXA!'!Z20</f>
        <v>0</v>
      </c>
      <c r="L31" s="100">
        <f t="shared" si="2"/>
        <v>0</v>
      </c>
      <c r="M31" s="99">
        <f>'Export SMIS-A NU SE ANEXA!'!G20</f>
        <v>0</v>
      </c>
    </row>
    <row r="32" spans="1:13" s="97" customFormat="1" ht="21.6" customHeight="1" x14ac:dyDescent="0.25">
      <c r="A32" s="125">
        <v>20</v>
      </c>
      <c r="B32" s="126">
        <f>'Export SMIS-A NU SE ANEXA!'!H21</f>
        <v>0</v>
      </c>
      <c r="C32" s="100">
        <f>'Export SMIS-A NU SE ANEXA!'!J21</f>
        <v>0</v>
      </c>
      <c r="D32" s="100">
        <f t="shared" si="0"/>
        <v>0</v>
      </c>
      <c r="E32" s="100">
        <f>'Export SMIS-A NU SE ANEXA!'!AK21</f>
        <v>0</v>
      </c>
      <c r="F32" s="100">
        <f>'Export SMIS-A NU SE ANEXA!'!AN21</f>
        <v>0</v>
      </c>
      <c r="G32" s="100">
        <f>'Export SMIS-A NU SE ANEXA!'!AE21</f>
        <v>0</v>
      </c>
      <c r="H32" s="100">
        <f t="shared" si="1"/>
        <v>0</v>
      </c>
      <c r="I32" s="100">
        <f>'Export SMIS-A NU SE ANEXA!'!T21</f>
        <v>0</v>
      </c>
      <c r="J32" s="100">
        <f>'Export SMIS-A NU SE ANEXA!'!Y21</f>
        <v>0</v>
      </c>
      <c r="K32" s="100">
        <f>'Export SMIS-A NU SE ANEXA!'!Z21</f>
        <v>0</v>
      </c>
      <c r="L32" s="100">
        <f t="shared" si="2"/>
        <v>0</v>
      </c>
      <c r="M32" s="99">
        <f>'Export SMIS-A NU SE ANEXA!'!G21</f>
        <v>0</v>
      </c>
    </row>
    <row r="33" spans="1:13" s="97" customFormat="1" ht="21.6" customHeight="1" x14ac:dyDescent="0.25">
      <c r="A33" s="125">
        <v>21</v>
      </c>
      <c r="B33" s="126">
        <f>'Export SMIS-A NU SE ANEXA!'!H22</f>
        <v>0</v>
      </c>
      <c r="C33" s="100">
        <f>'Export SMIS-A NU SE ANEXA!'!J22</f>
        <v>0</v>
      </c>
      <c r="D33" s="100">
        <f t="shared" si="0"/>
        <v>0</v>
      </c>
      <c r="E33" s="100">
        <f>'Export SMIS-A NU SE ANEXA!'!AK22</f>
        <v>0</v>
      </c>
      <c r="F33" s="100">
        <f>'Export SMIS-A NU SE ANEXA!'!AN22</f>
        <v>0</v>
      </c>
      <c r="G33" s="100">
        <f>'Export SMIS-A NU SE ANEXA!'!AE22</f>
        <v>0</v>
      </c>
      <c r="H33" s="100">
        <f t="shared" si="1"/>
        <v>0</v>
      </c>
      <c r="I33" s="100">
        <f>'Export SMIS-A NU SE ANEXA!'!T22</f>
        <v>0</v>
      </c>
      <c r="J33" s="100">
        <f>'Export SMIS-A NU SE ANEXA!'!Y22</f>
        <v>0</v>
      </c>
      <c r="K33" s="100">
        <f>'Export SMIS-A NU SE ANEXA!'!Z22</f>
        <v>0</v>
      </c>
      <c r="L33" s="100">
        <f t="shared" si="2"/>
        <v>0</v>
      </c>
      <c r="M33" s="99">
        <f>'Export SMIS-A NU SE ANEXA!'!G22</f>
        <v>0</v>
      </c>
    </row>
    <row r="34" spans="1:13" s="97" customFormat="1" ht="21.6" customHeight="1" x14ac:dyDescent="0.25">
      <c r="A34" s="125">
        <v>22</v>
      </c>
      <c r="B34" s="126">
        <f>'Export SMIS-A NU SE ANEXA!'!H23</f>
        <v>0</v>
      </c>
      <c r="C34" s="100">
        <f>'Export SMIS-A NU SE ANEXA!'!J23</f>
        <v>0</v>
      </c>
      <c r="D34" s="100">
        <f t="shared" si="0"/>
        <v>0</v>
      </c>
      <c r="E34" s="100">
        <f>'Export SMIS-A NU SE ANEXA!'!AK23</f>
        <v>0</v>
      </c>
      <c r="F34" s="100">
        <f>'Export SMIS-A NU SE ANEXA!'!AN23</f>
        <v>0</v>
      </c>
      <c r="G34" s="100">
        <f>'Export SMIS-A NU SE ANEXA!'!AE23</f>
        <v>0</v>
      </c>
      <c r="H34" s="100">
        <f t="shared" si="1"/>
        <v>0</v>
      </c>
      <c r="I34" s="100">
        <f>'Export SMIS-A NU SE ANEXA!'!T23</f>
        <v>0</v>
      </c>
      <c r="J34" s="100">
        <f>'Export SMIS-A NU SE ANEXA!'!Y23</f>
        <v>0</v>
      </c>
      <c r="K34" s="100">
        <f>'Export SMIS-A NU SE ANEXA!'!Z23</f>
        <v>0</v>
      </c>
      <c r="L34" s="100">
        <f t="shared" si="2"/>
        <v>0</v>
      </c>
      <c r="M34" s="99">
        <f>'Export SMIS-A NU SE ANEXA!'!G23</f>
        <v>0</v>
      </c>
    </row>
    <row r="35" spans="1:13" s="97" customFormat="1" ht="21.6" customHeight="1" x14ac:dyDescent="0.25">
      <c r="A35" s="125">
        <v>23</v>
      </c>
      <c r="B35" s="126">
        <f>'Export SMIS-A NU SE ANEXA!'!H24</f>
        <v>0</v>
      </c>
      <c r="C35" s="100">
        <f>'Export SMIS-A NU SE ANEXA!'!J24</f>
        <v>0</v>
      </c>
      <c r="D35" s="100">
        <f t="shared" si="0"/>
        <v>0</v>
      </c>
      <c r="E35" s="100">
        <f>'Export SMIS-A NU SE ANEXA!'!AK24</f>
        <v>0</v>
      </c>
      <c r="F35" s="100">
        <f>'Export SMIS-A NU SE ANEXA!'!AN24</f>
        <v>0</v>
      </c>
      <c r="G35" s="100">
        <f>'Export SMIS-A NU SE ANEXA!'!AE24</f>
        <v>0</v>
      </c>
      <c r="H35" s="100">
        <f t="shared" si="1"/>
        <v>0</v>
      </c>
      <c r="I35" s="100">
        <f>'Export SMIS-A NU SE ANEXA!'!T24</f>
        <v>0</v>
      </c>
      <c r="J35" s="100">
        <f>'Export SMIS-A NU SE ANEXA!'!Y24</f>
        <v>0</v>
      </c>
      <c r="K35" s="100">
        <f>'Export SMIS-A NU SE ANEXA!'!Z24</f>
        <v>0</v>
      </c>
      <c r="L35" s="100">
        <f t="shared" si="2"/>
        <v>0</v>
      </c>
      <c r="M35" s="99">
        <f>'Export SMIS-A NU SE ANEXA!'!G24</f>
        <v>0</v>
      </c>
    </row>
    <row r="36" spans="1:13" s="97" customFormat="1" ht="21.6" customHeight="1" x14ac:dyDescent="0.25">
      <c r="A36" s="125">
        <v>24</v>
      </c>
      <c r="B36" s="126">
        <f>'Export SMIS-A NU SE ANEXA!'!H25</f>
        <v>0</v>
      </c>
      <c r="C36" s="100">
        <f>'Export SMIS-A NU SE ANEXA!'!J25</f>
        <v>0</v>
      </c>
      <c r="D36" s="100">
        <f t="shared" si="0"/>
        <v>0</v>
      </c>
      <c r="E36" s="100">
        <f>'Export SMIS-A NU SE ANEXA!'!AK25</f>
        <v>0</v>
      </c>
      <c r="F36" s="100">
        <f>'Export SMIS-A NU SE ANEXA!'!AN25</f>
        <v>0</v>
      </c>
      <c r="G36" s="100">
        <f>'Export SMIS-A NU SE ANEXA!'!AE25</f>
        <v>0</v>
      </c>
      <c r="H36" s="100">
        <f t="shared" si="1"/>
        <v>0</v>
      </c>
      <c r="I36" s="100">
        <f>'Export SMIS-A NU SE ANEXA!'!T25</f>
        <v>0</v>
      </c>
      <c r="J36" s="100">
        <f>'Export SMIS-A NU SE ANEXA!'!Y25</f>
        <v>0</v>
      </c>
      <c r="K36" s="100">
        <f>'Export SMIS-A NU SE ANEXA!'!Z25</f>
        <v>0</v>
      </c>
      <c r="L36" s="100">
        <f t="shared" si="2"/>
        <v>0</v>
      </c>
      <c r="M36" s="99">
        <f>'Export SMIS-A NU SE ANEXA!'!G25</f>
        <v>0</v>
      </c>
    </row>
    <row r="37" spans="1:13" s="97" customFormat="1" ht="21.6" customHeight="1" x14ac:dyDescent="0.25">
      <c r="A37" s="125">
        <v>25</v>
      </c>
      <c r="B37" s="126">
        <f>'Export SMIS-A NU SE ANEXA!'!H26</f>
        <v>0</v>
      </c>
      <c r="C37" s="100">
        <f>'Export SMIS-A NU SE ANEXA!'!J26</f>
        <v>0</v>
      </c>
      <c r="D37" s="100">
        <f t="shared" si="0"/>
        <v>0</v>
      </c>
      <c r="E37" s="100">
        <f>'Export SMIS-A NU SE ANEXA!'!AK26</f>
        <v>0</v>
      </c>
      <c r="F37" s="100">
        <f>'Export SMIS-A NU SE ANEXA!'!AN26</f>
        <v>0</v>
      </c>
      <c r="G37" s="100">
        <f>'Export SMIS-A NU SE ANEXA!'!AE26</f>
        <v>0</v>
      </c>
      <c r="H37" s="100">
        <f t="shared" si="1"/>
        <v>0</v>
      </c>
      <c r="I37" s="100">
        <f>'Export SMIS-A NU SE ANEXA!'!T26</f>
        <v>0</v>
      </c>
      <c r="J37" s="100">
        <f>'Export SMIS-A NU SE ANEXA!'!Y26</f>
        <v>0</v>
      </c>
      <c r="K37" s="100">
        <f>'Export SMIS-A NU SE ANEXA!'!Z26</f>
        <v>0</v>
      </c>
      <c r="L37" s="100">
        <f t="shared" si="2"/>
        <v>0</v>
      </c>
      <c r="M37" s="99">
        <f>'Export SMIS-A NU SE ANEXA!'!G26</f>
        <v>0</v>
      </c>
    </row>
    <row r="38" spans="1:13" s="97" customFormat="1" ht="21.6" customHeight="1" x14ac:dyDescent="0.25">
      <c r="A38" s="125">
        <v>26</v>
      </c>
      <c r="B38" s="126">
        <f>'Export SMIS-A NU SE ANEXA!'!H27</f>
        <v>0</v>
      </c>
      <c r="C38" s="100">
        <f>'Export SMIS-A NU SE ANEXA!'!J27</f>
        <v>0</v>
      </c>
      <c r="D38" s="100">
        <f t="shared" si="0"/>
        <v>0</v>
      </c>
      <c r="E38" s="100">
        <f>'Export SMIS-A NU SE ANEXA!'!AK27</f>
        <v>0</v>
      </c>
      <c r="F38" s="100">
        <f>'Export SMIS-A NU SE ANEXA!'!AN27</f>
        <v>0</v>
      </c>
      <c r="G38" s="100">
        <f>'Export SMIS-A NU SE ANEXA!'!AE27</f>
        <v>0</v>
      </c>
      <c r="H38" s="100">
        <f t="shared" si="1"/>
        <v>0</v>
      </c>
      <c r="I38" s="100">
        <f>'Export SMIS-A NU SE ANEXA!'!T27</f>
        <v>0</v>
      </c>
      <c r="J38" s="100">
        <f>'Export SMIS-A NU SE ANEXA!'!Y27</f>
        <v>0</v>
      </c>
      <c r="K38" s="100">
        <f>'Export SMIS-A NU SE ANEXA!'!Z27</f>
        <v>0</v>
      </c>
      <c r="L38" s="100">
        <f t="shared" si="2"/>
        <v>0</v>
      </c>
      <c r="M38" s="99">
        <f>'Export SMIS-A NU SE ANEXA!'!G27</f>
        <v>0</v>
      </c>
    </row>
    <row r="39" spans="1:13" s="97" customFormat="1" ht="21.6" customHeight="1" x14ac:dyDescent="0.25">
      <c r="A39" s="125">
        <v>27</v>
      </c>
      <c r="B39" s="126">
        <f>'Export SMIS-A NU SE ANEXA!'!H28</f>
        <v>0</v>
      </c>
      <c r="C39" s="100">
        <f>'Export SMIS-A NU SE ANEXA!'!J28</f>
        <v>0</v>
      </c>
      <c r="D39" s="100">
        <f t="shared" si="0"/>
        <v>0</v>
      </c>
      <c r="E39" s="100">
        <f>'Export SMIS-A NU SE ANEXA!'!AK28</f>
        <v>0</v>
      </c>
      <c r="F39" s="100">
        <f>'Export SMIS-A NU SE ANEXA!'!AN28</f>
        <v>0</v>
      </c>
      <c r="G39" s="100">
        <f>'Export SMIS-A NU SE ANEXA!'!AE28</f>
        <v>0</v>
      </c>
      <c r="H39" s="100">
        <f t="shared" si="1"/>
        <v>0</v>
      </c>
      <c r="I39" s="100">
        <f>'Export SMIS-A NU SE ANEXA!'!T28</f>
        <v>0</v>
      </c>
      <c r="J39" s="100">
        <f>'Export SMIS-A NU SE ANEXA!'!Y28</f>
        <v>0</v>
      </c>
      <c r="K39" s="100">
        <f>'Export SMIS-A NU SE ANEXA!'!Z28</f>
        <v>0</v>
      </c>
      <c r="L39" s="100">
        <f t="shared" si="2"/>
        <v>0</v>
      </c>
      <c r="M39" s="99">
        <f>'Export SMIS-A NU SE ANEXA!'!G28</f>
        <v>0</v>
      </c>
    </row>
    <row r="40" spans="1:13" s="97" customFormat="1" ht="21.6" customHeight="1" x14ac:dyDescent="0.25">
      <c r="A40" s="125">
        <v>28</v>
      </c>
      <c r="B40" s="126">
        <f>'Export SMIS-A NU SE ANEXA!'!H29</f>
        <v>0</v>
      </c>
      <c r="C40" s="100">
        <f>'Export SMIS-A NU SE ANEXA!'!J29</f>
        <v>0</v>
      </c>
      <c r="D40" s="100">
        <f t="shared" si="0"/>
        <v>0</v>
      </c>
      <c r="E40" s="100">
        <f>'Export SMIS-A NU SE ANEXA!'!AK29</f>
        <v>0</v>
      </c>
      <c r="F40" s="100">
        <f>'Export SMIS-A NU SE ANEXA!'!AN29</f>
        <v>0</v>
      </c>
      <c r="G40" s="100">
        <f>'Export SMIS-A NU SE ANEXA!'!AE29</f>
        <v>0</v>
      </c>
      <c r="H40" s="100">
        <f t="shared" si="1"/>
        <v>0</v>
      </c>
      <c r="I40" s="100">
        <f>'Export SMIS-A NU SE ANEXA!'!T29</f>
        <v>0</v>
      </c>
      <c r="J40" s="100">
        <f>'Export SMIS-A NU SE ANEXA!'!Y29</f>
        <v>0</v>
      </c>
      <c r="K40" s="100">
        <f>'Export SMIS-A NU SE ANEXA!'!Z29</f>
        <v>0</v>
      </c>
      <c r="L40" s="100">
        <f t="shared" si="2"/>
        <v>0</v>
      </c>
      <c r="M40" s="99">
        <f>'Export SMIS-A NU SE ANEXA!'!G29</f>
        <v>0</v>
      </c>
    </row>
    <row r="41" spans="1:13" s="97" customFormat="1" ht="21.6" customHeight="1" x14ac:dyDescent="0.25">
      <c r="A41" s="125">
        <v>29</v>
      </c>
      <c r="B41" s="126">
        <f>'Export SMIS-A NU SE ANEXA!'!H30</f>
        <v>0</v>
      </c>
      <c r="C41" s="100">
        <f>'Export SMIS-A NU SE ANEXA!'!J30</f>
        <v>0</v>
      </c>
      <c r="D41" s="100">
        <f t="shared" si="0"/>
        <v>0</v>
      </c>
      <c r="E41" s="100">
        <f>'Export SMIS-A NU SE ANEXA!'!AK30</f>
        <v>0</v>
      </c>
      <c r="F41" s="100">
        <f>'Export SMIS-A NU SE ANEXA!'!AN30</f>
        <v>0</v>
      </c>
      <c r="G41" s="100">
        <f>'Export SMIS-A NU SE ANEXA!'!AE30</f>
        <v>0</v>
      </c>
      <c r="H41" s="100">
        <f t="shared" si="1"/>
        <v>0</v>
      </c>
      <c r="I41" s="100">
        <f>'Export SMIS-A NU SE ANEXA!'!T30</f>
        <v>0</v>
      </c>
      <c r="J41" s="100">
        <f>'Export SMIS-A NU SE ANEXA!'!Y30</f>
        <v>0</v>
      </c>
      <c r="K41" s="100">
        <f>'Export SMIS-A NU SE ANEXA!'!Z30</f>
        <v>0</v>
      </c>
      <c r="L41" s="100">
        <f t="shared" si="2"/>
        <v>0</v>
      </c>
      <c r="M41" s="99">
        <f>'Export SMIS-A NU SE ANEXA!'!G30</f>
        <v>0</v>
      </c>
    </row>
    <row r="42" spans="1:13" s="97" customFormat="1" ht="21.6" customHeight="1" x14ac:dyDescent="0.25">
      <c r="A42" s="125">
        <v>30</v>
      </c>
      <c r="B42" s="126">
        <f>'Export SMIS-A NU SE ANEXA!'!H31</f>
        <v>0</v>
      </c>
      <c r="C42" s="100">
        <f>'Export SMIS-A NU SE ANEXA!'!J31</f>
        <v>0</v>
      </c>
      <c r="D42" s="100">
        <f t="shared" si="0"/>
        <v>0</v>
      </c>
      <c r="E42" s="100">
        <f>'Export SMIS-A NU SE ANEXA!'!AK31</f>
        <v>0</v>
      </c>
      <c r="F42" s="100">
        <f>'Export SMIS-A NU SE ANEXA!'!AN31</f>
        <v>0</v>
      </c>
      <c r="G42" s="100">
        <f>'Export SMIS-A NU SE ANEXA!'!AE31</f>
        <v>0</v>
      </c>
      <c r="H42" s="100">
        <f t="shared" si="1"/>
        <v>0</v>
      </c>
      <c r="I42" s="100">
        <f>'Export SMIS-A NU SE ANEXA!'!T31</f>
        <v>0</v>
      </c>
      <c r="J42" s="100">
        <f>'Export SMIS-A NU SE ANEXA!'!Y31</f>
        <v>0</v>
      </c>
      <c r="K42" s="100">
        <f>'Export SMIS-A NU SE ANEXA!'!Z31</f>
        <v>0</v>
      </c>
      <c r="L42" s="100">
        <f t="shared" si="2"/>
        <v>0</v>
      </c>
      <c r="M42" s="99">
        <f>'Export SMIS-A NU SE ANEXA!'!G31</f>
        <v>0</v>
      </c>
    </row>
    <row r="43" spans="1:13" s="97" customFormat="1" ht="21.6" customHeight="1" x14ac:dyDescent="0.25">
      <c r="A43" s="125">
        <v>31</v>
      </c>
      <c r="B43" s="126">
        <f>'Export SMIS-A NU SE ANEXA!'!H32</f>
        <v>0</v>
      </c>
      <c r="C43" s="100">
        <f>'Export SMIS-A NU SE ANEXA!'!J32</f>
        <v>0</v>
      </c>
      <c r="D43" s="100">
        <f t="shared" si="0"/>
        <v>0</v>
      </c>
      <c r="E43" s="100">
        <f>'Export SMIS-A NU SE ANEXA!'!AK32</f>
        <v>0</v>
      </c>
      <c r="F43" s="100">
        <f>'Export SMIS-A NU SE ANEXA!'!AN32</f>
        <v>0</v>
      </c>
      <c r="G43" s="100">
        <f>'Export SMIS-A NU SE ANEXA!'!AE32</f>
        <v>0</v>
      </c>
      <c r="H43" s="100">
        <f t="shared" si="1"/>
        <v>0</v>
      </c>
      <c r="I43" s="100">
        <f>'Export SMIS-A NU SE ANEXA!'!T32</f>
        <v>0</v>
      </c>
      <c r="J43" s="100">
        <f>'Export SMIS-A NU SE ANEXA!'!Y32</f>
        <v>0</v>
      </c>
      <c r="K43" s="100">
        <f>'Export SMIS-A NU SE ANEXA!'!Z32</f>
        <v>0</v>
      </c>
      <c r="L43" s="100">
        <f t="shared" si="2"/>
        <v>0</v>
      </c>
      <c r="M43" s="99">
        <f>'Export SMIS-A NU SE ANEXA!'!G32</f>
        <v>0</v>
      </c>
    </row>
    <row r="44" spans="1:13" s="97" customFormat="1" ht="21.6" customHeight="1" x14ac:dyDescent="0.25">
      <c r="A44" s="125">
        <v>32</v>
      </c>
      <c r="B44" s="126">
        <f>'Export SMIS-A NU SE ANEXA!'!H33</f>
        <v>0</v>
      </c>
      <c r="C44" s="100">
        <f>'Export SMIS-A NU SE ANEXA!'!J33</f>
        <v>0</v>
      </c>
      <c r="D44" s="100">
        <f t="shared" si="0"/>
        <v>0</v>
      </c>
      <c r="E44" s="100">
        <f>'Export SMIS-A NU SE ANEXA!'!AK33</f>
        <v>0</v>
      </c>
      <c r="F44" s="100">
        <f>'Export SMIS-A NU SE ANEXA!'!AN33</f>
        <v>0</v>
      </c>
      <c r="G44" s="100">
        <f>'Export SMIS-A NU SE ANEXA!'!AE33</f>
        <v>0</v>
      </c>
      <c r="H44" s="100">
        <f t="shared" si="1"/>
        <v>0</v>
      </c>
      <c r="I44" s="100">
        <f>'Export SMIS-A NU SE ANEXA!'!T33</f>
        <v>0</v>
      </c>
      <c r="J44" s="100">
        <f>'Export SMIS-A NU SE ANEXA!'!Y33</f>
        <v>0</v>
      </c>
      <c r="K44" s="100">
        <f>'Export SMIS-A NU SE ANEXA!'!Z33</f>
        <v>0</v>
      </c>
      <c r="L44" s="100">
        <f t="shared" si="2"/>
        <v>0</v>
      </c>
      <c r="M44" s="99">
        <f>'Export SMIS-A NU SE ANEXA!'!G33</f>
        <v>0</v>
      </c>
    </row>
    <row r="45" spans="1:13" s="97" customFormat="1" ht="21.6" customHeight="1" x14ac:dyDescent="0.25">
      <c r="A45" s="125">
        <v>33</v>
      </c>
      <c r="B45" s="126">
        <f>'Export SMIS-A NU SE ANEXA!'!H34</f>
        <v>0</v>
      </c>
      <c r="C45" s="100">
        <f>'Export SMIS-A NU SE ANEXA!'!J34</f>
        <v>0</v>
      </c>
      <c r="D45" s="100">
        <f t="shared" si="0"/>
        <v>0</v>
      </c>
      <c r="E45" s="100">
        <f>'Export SMIS-A NU SE ANEXA!'!AK34</f>
        <v>0</v>
      </c>
      <c r="F45" s="100">
        <f>'Export SMIS-A NU SE ANEXA!'!AN34</f>
        <v>0</v>
      </c>
      <c r="G45" s="100">
        <f>'Export SMIS-A NU SE ANEXA!'!AE34</f>
        <v>0</v>
      </c>
      <c r="H45" s="100">
        <f t="shared" si="1"/>
        <v>0</v>
      </c>
      <c r="I45" s="100">
        <f>'Export SMIS-A NU SE ANEXA!'!T34</f>
        <v>0</v>
      </c>
      <c r="J45" s="100">
        <f>'Export SMIS-A NU SE ANEXA!'!Y34</f>
        <v>0</v>
      </c>
      <c r="K45" s="100">
        <f>'Export SMIS-A NU SE ANEXA!'!Z34</f>
        <v>0</v>
      </c>
      <c r="L45" s="100">
        <f t="shared" si="2"/>
        <v>0</v>
      </c>
      <c r="M45" s="99">
        <f>'Export SMIS-A NU SE ANEXA!'!G34</f>
        <v>0</v>
      </c>
    </row>
    <row r="46" spans="1:13" s="97" customFormat="1" ht="21.6" customHeight="1" x14ac:dyDescent="0.25">
      <c r="A46" s="125">
        <v>34</v>
      </c>
      <c r="B46" s="126">
        <f>'Export SMIS-A NU SE ANEXA!'!H35</f>
        <v>0</v>
      </c>
      <c r="C46" s="100">
        <f>'Export SMIS-A NU SE ANEXA!'!J35</f>
        <v>0</v>
      </c>
      <c r="D46" s="100">
        <f t="shared" si="0"/>
        <v>0</v>
      </c>
      <c r="E46" s="100">
        <f>'Export SMIS-A NU SE ANEXA!'!AK35</f>
        <v>0</v>
      </c>
      <c r="F46" s="100">
        <f>'Export SMIS-A NU SE ANEXA!'!AN35</f>
        <v>0</v>
      </c>
      <c r="G46" s="100">
        <f>'Export SMIS-A NU SE ANEXA!'!AE35</f>
        <v>0</v>
      </c>
      <c r="H46" s="100">
        <f t="shared" si="1"/>
        <v>0</v>
      </c>
      <c r="I46" s="100">
        <f>'Export SMIS-A NU SE ANEXA!'!T35</f>
        <v>0</v>
      </c>
      <c r="J46" s="100">
        <f>'Export SMIS-A NU SE ANEXA!'!Y35</f>
        <v>0</v>
      </c>
      <c r="K46" s="100">
        <f>'Export SMIS-A NU SE ANEXA!'!Z35</f>
        <v>0</v>
      </c>
      <c r="L46" s="100">
        <f t="shared" si="2"/>
        <v>0</v>
      </c>
      <c r="M46" s="99">
        <f>'Export SMIS-A NU SE ANEXA!'!G35</f>
        <v>0</v>
      </c>
    </row>
    <row r="47" spans="1:13" s="97" customFormat="1" ht="21.6" customHeight="1" x14ac:dyDescent="0.25">
      <c r="A47" s="125">
        <v>35</v>
      </c>
      <c r="B47" s="126">
        <f>'Export SMIS-A NU SE ANEXA!'!H36</f>
        <v>0</v>
      </c>
      <c r="C47" s="100">
        <f>'Export SMIS-A NU SE ANEXA!'!J36</f>
        <v>0</v>
      </c>
      <c r="D47" s="100">
        <f t="shared" si="0"/>
        <v>0</v>
      </c>
      <c r="E47" s="100">
        <f>'Export SMIS-A NU SE ANEXA!'!AK36</f>
        <v>0</v>
      </c>
      <c r="F47" s="100">
        <f>'Export SMIS-A NU SE ANEXA!'!AN36</f>
        <v>0</v>
      </c>
      <c r="G47" s="100">
        <f>'Export SMIS-A NU SE ANEXA!'!AE36</f>
        <v>0</v>
      </c>
      <c r="H47" s="100">
        <f t="shared" si="1"/>
        <v>0</v>
      </c>
      <c r="I47" s="100">
        <f>'Export SMIS-A NU SE ANEXA!'!T36</f>
        <v>0</v>
      </c>
      <c r="J47" s="100">
        <f>'Export SMIS-A NU SE ANEXA!'!Y36</f>
        <v>0</v>
      </c>
      <c r="K47" s="100">
        <f>'Export SMIS-A NU SE ANEXA!'!Z36</f>
        <v>0</v>
      </c>
      <c r="L47" s="100">
        <f t="shared" si="2"/>
        <v>0</v>
      </c>
      <c r="M47" s="99">
        <f>'Export SMIS-A NU SE ANEXA!'!G36</f>
        <v>0</v>
      </c>
    </row>
    <row r="48" spans="1:13" s="97" customFormat="1" ht="21.6" customHeight="1" x14ac:dyDescent="0.25">
      <c r="A48" s="125">
        <v>36</v>
      </c>
      <c r="B48" s="126">
        <f>'Export SMIS-A NU SE ANEXA!'!H37</f>
        <v>0</v>
      </c>
      <c r="C48" s="100">
        <f>'Export SMIS-A NU SE ANEXA!'!J37</f>
        <v>0</v>
      </c>
      <c r="D48" s="100">
        <f t="shared" si="0"/>
        <v>0</v>
      </c>
      <c r="E48" s="100">
        <f>'Export SMIS-A NU SE ANEXA!'!AK37</f>
        <v>0</v>
      </c>
      <c r="F48" s="100">
        <f>'Export SMIS-A NU SE ANEXA!'!AN37</f>
        <v>0</v>
      </c>
      <c r="G48" s="100">
        <f>'Export SMIS-A NU SE ANEXA!'!AE37</f>
        <v>0</v>
      </c>
      <c r="H48" s="100">
        <f t="shared" si="1"/>
        <v>0</v>
      </c>
      <c r="I48" s="100">
        <f>'Export SMIS-A NU SE ANEXA!'!T37</f>
        <v>0</v>
      </c>
      <c r="J48" s="100">
        <f>'Export SMIS-A NU SE ANEXA!'!Y37</f>
        <v>0</v>
      </c>
      <c r="K48" s="100">
        <f>'Export SMIS-A NU SE ANEXA!'!Z37</f>
        <v>0</v>
      </c>
      <c r="L48" s="100">
        <f t="shared" si="2"/>
        <v>0</v>
      </c>
      <c r="M48" s="99">
        <f>'Export SMIS-A NU SE ANEXA!'!G37</f>
        <v>0</v>
      </c>
    </row>
    <row r="49" spans="1:13" s="97" customFormat="1" ht="21.6" customHeight="1" x14ac:dyDescent="0.25">
      <c r="A49" s="125">
        <v>37</v>
      </c>
      <c r="B49" s="126">
        <f>'Export SMIS-A NU SE ANEXA!'!H38</f>
        <v>0</v>
      </c>
      <c r="C49" s="100">
        <f>'Export SMIS-A NU SE ANEXA!'!J38</f>
        <v>0</v>
      </c>
      <c r="D49" s="100">
        <f t="shared" si="0"/>
        <v>0</v>
      </c>
      <c r="E49" s="100">
        <f>'Export SMIS-A NU SE ANEXA!'!AK38</f>
        <v>0</v>
      </c>
      <c r="F49" s="100">
        <f>'Export SMIS-A NU SE ANEXA!'!AN38</f>
        <v>0</v>
      </c>
      <c r="G49" s="100">
        <f>'Export SMIS-A NU SE ANEXA!'!AE38</f>
        <v>0</v>
      </c>
      <c r="H49" s="100">
        <f t="shared" si="1"/>
        <v>0</v>
      </c>
      <c r="I49" s="100">
        <f>'Export SMIS-A NU SE ANEXA!'!T38</f>
        <v>0</v>
      </c>
      <c r="J49" s="100">
        <f>'Export SMIS-A NU SE ANEXA!'!Y38</f>
        <v>0</v>
      </c>
      <c r="K49" s="100">
        <f>'Export SMIS-A NU SE ANEXA!'!Z38</f>
        <v>0</v>
      </c>
      <c r="L49" s="100">
        <f t="shared" si="2"/>
        <v>0</v>
      </c>
      <c r="M49" s="99">
        <f>'Export SMIS-A NU SE ANEXA!'!G38</f>
        <v>0</v>
      </c>
    </row>
    <row r="50" spans="1:13" s="97" customFormat="1" ht="21.6" customHeight="1" x14ac:dyDescent="0.25">
      <c r="A50" s="125">
        <v>38</v>
      </c>
      <c r="B50" s="126">
        <f>'Export SMIS-A NU SE ANEXA!'!H39</f>
        <v>0</v>
      </c>
      <c r="C50" s="100">
        <f>'Export SMIS-A NU SE ANEXA!'!J39</f>
        <v>0</v>
      </c>
      <c r="D50" s="100">
        <f t="shared" si="0"/>
        <v>0</v>
      </c>
      <c r="E50" s="100">
        <f>'Export SMIS-A NU SE ANEXA!'!AK39</f>
        <v>0</v>
      </c>
      <c r="F50" s="100">
        <f>'Export SMIS-A NU SE ANEXA!'!AN39</f>
        <v>0</v>
      </c>
      <c r="G50" s="100">
        <f>'Export SMIS-A NU SE ANEXA!'!AE39</f>
        <v>0</v>
      </c>
      <c r="H50" s="100">
        <f t="shared" si="1"/>
        <v>0</v>
      </c>
      <c r="I50" s="100">
        <f>'Export SMIS-A NU SE ANEXA!'!T39</f>
        <v>0</v>
      </c>
      <c r="J50" s="100">
        <f>'Export SMIS-A NU SE ANEXA!'!Y39</f>
        <v>0</v>
      </c>
      <c r="K50" s="100">
        <f>'Export SMIS-A NU SE ANEXA!'!Z39</f>
        <v>0</v>
      </c>
      <c r="L50" s="100">
        <f t="shared" si="2"/>
        <v>0</v>
      </c>
      <c r="M50" s="99">
        <f>'Export SMIS-A NU SE ANEXA!'!G39</f>
        <v>0</v>
      </c>
    </row>
    <row r="51" spans="1:13" s="97" customFormat="1" ht="21.6" customHeight="1" x14ac:dyDescent="0.25">
      <c r="A51" s="125">
        <v>39</v>
      </c>
      <c r="B51" s="126">
        <f>'Export SMIS-A NU SE ANEXA!'!H40</f>
        <v>0</v>
      </c>
      <c r="C51" s="100">
        <f>'Export SMIS-A NU SE ANEXA!'!J40</f>
        <v>0</v>
      </c>
      <c r="D51" s="100">
        <f t="shared" si="0"/>
        <v>0</v>
      </c>
      <c r="E51" s="100">
        <f>'Export SMIS-A NU SE ANEXA!'!AK40</f>
        <v>0</v>
      </c>
      <c r="F51" s="100">
        <f>'Export SMIS-A NU SE ANEXA!'!AN40</f>
        <v>0</v>
      </c>
      <c r="G51" s="100">
        <f>'Export SMIS-A NU SE ANEXA!'!AE40</f>
        <v>0</v>
      </c>
      <c r="H51" s="100">
        <f t="shared" si="1"/>
        <v>0</v>
      </c>
      <c r="I51" s="100">
        <f>'Export SMIS-A NU SE ANEXA!'!T40</f>
        <v>0</v>
      </c>
      <c r="J51" s="100">
        <f>'Export SMIS-A NU SE ANEXA!'!Y40</f>
        <v>0</v>
      </c>
      <c r="K51" s="100">
        <f>'Export SMIS-A NU SE ANEXA!'!Z40</f>
        <v>0</v>
      </c>
      <c r="L51" s="100">
        <f t="shared" si="2"/>
        <v>0</v>
      </c>
      <c r="M51" s="99">
        <f>'Export SMIS-A NU SE ANEXA!'!G40</f>
        <v>0</v>
      </c>
    </row>
    <row r="52" spans="1:13" s="97" customFormat="1" ht="21.6" customHeight="1" x14ac:dyDescent="0.25">
      <c r="A52" s="125">
        <v>40</v>
      </c>
      <c r="B52" s="126">
        <f>'Export SMIS-A NU SE ANEXA!'!H41</f>
        <v>0</v>
      </c>
      <c r="C52" s="100">
        <f>'Export SMIS-A NU SE ANEXA!'!J41</f>
        <v>0</v>
      </c>
      <c r="D52" s="100">
        <f t="shared" si="0"/>
        <v>0</v>
      </c>
      <c r="E52" s="100">
        <f>'Export SMIS-A NU SE ANEXA!'!AK41</f>
        <v>0</v>
      </c>
      <c r="F52" s="100">
        <f>'Export SMIS-A NU SE ANEXA!'!AN41</f>
        <v>0</v>
      </c>
      <c r="G52" s="100">
        <f>'Export SMIS-A NU SE ANEXA!'!AE41</f>
        <v>0</v>
      </c>
      <c r="H52" s="100">
        <f t="shared" si="1"/>
        <v>0</v>
      </c>
      <c r="I52" s="100">
        <f>'Export SMIS-A NU SE ANEXA!'!T41</f>
        <v>0</v>
      </c>
      <c r="J52" s="100">
        <f>'Export SMIS-A NU SE ANEXA!'!Y41</f>
        <v>0</v>
      </c>
      <c r="K52" s="100">
        <f>'Export SMIS-A NU SE ANEXA!'!Z41</f>
        <v>0</v>
      </c>
      <c r="L52" s="100">
        <f t="shared" si="2"/>
        <v>0</v>
      </c>
      <c r="M52" s="99">
        <f>'Export SMIS-A NU SE ANEXA!'!G41</f>
        <v>0</v>
      </c>
    </row>
    <row r="53" spans="1:13" s="97" customFormat="1" ht="21.6" customHeight="1" x14ac:dyDescent="0.25">
      <c r="A53" s="333" t="s">
        <v>0</v>
      </c>
      <c r="B53" s="334"/>
      <c r="C53" s="335"/>
      <c r="D53" s="127">
        <f>SUM(D13:D52)</f>
        <v>0</v>
      </c>
      <c r="E53" s="127">
        <f t="shared" ref="E53:K53" si="3">SUM(E13:E52)</f>
        <v>0</v>
      </c>
      <c r="F53" s="127">
        <f t="shared" si="3"/>
        <v>0</v>
      </c>
      <c r="G53" s="127">
        <f>SUM(G13:G52)</f>
        <v>0</v>
      </c>
      <c r="H53" s="127">
        <f t="shared" si="3"/>
        <v>0</v>
      </c>
      <c r="I53" s="127">
        <f t="shared" si="3"/>
        <v>0</v>
      </c>
      <c r="J53" s="127">
        <f t="shared" si="3"/>
        <v>0</v>
      </c>
      <c r="K53" s="127">
        <f t="shared" si="3"/>
        <v>0</v>
      </c>
      <c r="L53" s="127">
        <f>SUM(L13:L52)</f>
        <v>0</v>
      </c>
      <c r="M53" s="99"/>
    </row>
    <row r="54" spans="1:13" s="97" customFormat="1" ht="17.399999999999999" hidden="1" customHeight="1" x14ac:dyDescent="0.25">
      <c r="D54" s="98" t="str">
        <f>IF(D53=Buget_cerere!E86,"OK","ERROR")</f>
        <v>OK</v>
      </c>
      <c r="E54" s="326" t="str">
        <f>IF(E53+F53=ROUND(Buget_cerere!C96,2),"OK","ERROR")</f>
        <v>OK</v>
      </c>
      <c r="F54" s="327"/>
      <c r="G54" s="98" t="str">
        <f>IF(G53=ROUND(Buget_cerere!C94,2),"OK","ERROR")</f>
        <v>OK</v>
      </c>
      <c r="H54" s="98" t="str">
        <f>IF(H53=Buget_cerere!D86+Buget_cerere!G86,"OK","ERROR")</f>
        <v>OK</v>
      </c>
      <c r="I54" s="98" t="str">
        <f>IF(I53=Buget_cerere!D86,"OK","ERROR")</f>
        <v>OK</v>
      </c>
      <c r="J54" s="98" t="str">
        <f>IF(J53=Buget_cerere!G86,"OK","ERROR")</f>
        <v>OK</v>
      </c>
      <c r="K54" s="98" t="str">
        <f>IF(K53=Buget_cerere!H86,"OK","ERROR")</f>
        <v>OK</v>
      </c>
      <c r="L54" s="98" t="str">
        <f>IF(L53=Buget_cerere!C90,"OK","ERROR")</f>
        <v>OK</v>
      </c>
      <c r="M54" s="99"/>
    </row>
    <row r="55" spans="1:13" s="97" customFormat="1" ht="21.6" customHeight="1" x14ac:dyDescent="0.25">
      <c r="B55" s="336" t="s">
        <v>402</v>
      </c>
      <c r="C55" s="336"/>
      <c r="D55" s="100">
        <f>Buget_cerere!E86</f>
        <v>0</v>
      </c>
      <c r="E55" s="336">
        <f>Buget_cerere!C96</f>
        <v>0</v>
      </c>
      <c r="F55" s="336"/>
      <c r="G55" s="100">
        <f>Buget_cerere!C94</f>
        <v>0</v>
      </c>
      <c r="H55" s="100">
        <f>Buget_cerere!D86+Buget_cerere!G86</f>
        <v>0</v>
      </c>
      <c r="I55" s="100">
        <f>Buget_cerere!D86</f>
        <v>0</v>
      </c>
      <c r="J55" s="100">
        <f>Buget_cerere!G86</f>
        <v>0</v>
      </c>
      <c r="K55" s="100">
        <f>Buget_cerere!H86</f>
        <v>0</v>
      </c>
      <c r="L55" s="100">
        <f>Buget_cerere!C90</f>
        <v>0</v>
      </c>
      <c r="M55" s="99"/>
    </row>
    <row r="56" spans="1:13" s="118" customFormat="1" ht="21.6" customHeight="1" x14ac:dyDescent="0.25">
      <c r="B56" s="337" t="s">
        <v>403</v>
      </c>
      <c r="C56" s="337"/>
      <c r="D56" s="100">
        <f>D53-D55</f>
        <v>0</v>
      </c>
      <c r="E56" s="336">
        <f>SUM(E53+F53)-E55</f>
        <v>0</v>
      </c>
      <c r="F56" s="337"/>
      <c r="G56" s="100">
        <f>G53-G55</f>
        <v>0</v>
      </c>
      <c r="H56" s="100">
        <f t="shared" ref="H56:L56" si="4">H53-H55</f>
        <v>0</v>
      </c>
      <c r="I56" s="100">
        <f t="shared" si="4"/>
        <v>0</v>
      </c>
      <c r="J56" s="100">
        <f t="shared" si="4"/>
        <v>0</v>
      </c>
      <c r="K56" s="100">
        <f t="shared" si="4"/>
        <v>0</v>
      </c>
      <c r="L56" s="100">
        <f t="shared" si="4"/>
        <v>0</v>
      </c>
      <c r="M56" s="117"/>
    </row>
    <row r="57" spans="1:13" s="118" customFormat="1" ht="21.6" customHeight="1" x14ac:dyDescent="0.25">
      <c r="M57" s="117"/>
    </row>
    <row r="58" spans="1:13" s="118" customFormat="1" ht="21.6" customHeight="1" x14ac:dyDescent="0.25">
      <c r="M58" s="117"/>
    </row>
    <row r="59" spans="1:13" s="118" customFormat="1" ht="21.6" customHeight="1" x14ac:dyDescent="0.25">
      <c r="M59" s="117"/>
    </row>
    <row r="60" spans="1:13" s="118" customFormat="1" ht="21.6" customHeight="1" x14ac:dyDescent="0.25">
      <c r="M60" s="117"/>
    </row>
    <row r="61" spans="1:13" s="118" customFormat="1" ht="21.6" customHeight="1" x14ac:dyDescent="0.25">
      <c r="M61" s="117"/>
    </row>
    <row r="62" spans="1:13" s="118" customFormat="1" ht="21.6" customHeight="1" x14ac:dyDescent="0.25">
      <c r="M62" s="117"/>
    </row>
    <row r="63" spans="1:13" s="118" customFormat="1" ht="21.6" customHeight="1" x14ac:dyDescent="0.25">
      <c r="M63" s="117"/>
    </row>
    <row r="64" spans="1:13" s="118" customFormat="1" ht="21.6" customHeight="1" x14ac:dyDescent="0.25">
      <c r="M64" s="117"/>
    </row>
    <row r="65" spans="13:13" s="118" customFormat="1" ht="21.6" customHeight="1" x14ac:dyDescent="0.25">
      <c r="M65" s="117"/>
    </row>
    <row r="66" spans="13:13" s="118" customFormat="1" ht="21.6" customHeight="1" x14ac:dyDescent="0.25">
      <c r="M66" s="117"/>
    </row>
    <row r="67" spans="13:13" s="118" customFormat="1" ht="21.6" customHeight="1" x14ac:dyDescent="0.25">
      <c r="M67" s="117"/>
    </row>
    <row r="68" spans="13:13" s="118" customFormat="1" ht="21.6" customHeight="1" x14ac:dyDescent="0.25">
      <c r="M68" s="117"/>
    </row>
    <row r="69" spans="13:13" s="118" customFormat="1" ht="21.6" customHeight="1" x14ac:dyDescent="0.25">
      <c r="M69" s="117"/>
    </row>
    <row r="70" spans="13:13" s="118" customFormat="1" ht="21.6" customHeight="1" x14ac:dyDescent="0.25">
      <c r="M70" s="117"/>
    </row>
    <row r="71" spans="13:13" s="118" customFormat="1" ht="21.6" customHeight="1" x14ac:dyDescent="0.25">
      <c r="M71" s="117"/>
    </row>
    <row r="72" spans="13:13" s="118" customFormat="1" ht="21.6" customHeight="1" x14ac:dyDescent="0.25">
      <c r="M72" s="117"/>
    </row>
    <row r="73" spans="13:13" s="118" customFormat="1" ht="21.6" customHeight="1" x14ac:dyDescent="0.25">
      <c r="M73" s="117"/>
    </row>
    <row r="74" spans="13:13" s="118" customFormat="1" ht="21.6" customHeight="1" x14ac:dyDescent="0.25">
      <c r="M74" s="117"/>
    </row>
    <row r="75" spans="13:13" s="118" customFormat="1" ht="21.6" customHeight="1" x14ac:dyDescent="0.25">
      <c r="M75" s="117"/>
    </row>
  </sheetData>
  <sheetProtection algorithmName="SHA-512" hashValue="3QqLMgHbzoGzT/jAtOL6U6L0ThWIK6lHMrs/KXA7o97rB3KjWAIsNCGFNrR8MwXV87x/88LRbJYFiAJuTs5PuA==" saltValue="R1elkr6WUBDoGduAjJMtkQ==" spinCount="100000" sheet="1" formatColumns="0" formatRows="0"/>
  <mergeCells count="21">
    <mergeCell ref="B55:C55"/>
    <mergeCell ref="B56:C56"/>
    <mergeCell ref="E56:F56"/>
    <mergeCell ref="E55:F55"/>
    <mergeCell ref="D10:G10"/>
    <mergeCell ref="H10:J10"/>
    <mergeCell ref="K10:K11"/>
    <mergeCell ref="E54:F54"/>
    <mergeCell ref="B1:L1"/>
    <mergeCell ref="B6:L6"/>
    <mergeCell ref="C8:D8"/>
    <mergeCell ref="C7:L7"/>
    <mergeCell ref="A53:C53"/>
    <mergeCell ref="B3:L3"/>
    <mergeCell ref="B2:L2"/>
    <mergeCell ref="B4:L4"/>
    <mergeCell ref="B5:L5"/>
    <mergeCell ref="L10:L11"/>
    <mergeCell ref="A10:A11"/>
    <mergeCell ref="B10:B11"/>
    <mergeCell ref="C10:C11"/>
  </mergeCells>
  <conditionalFormatting sqref="D54:E54 G54:L54">
    <cfRule type="cellIs" dxfId="13"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4</vt:i4>
      </vt:variant>
    </vt:vector>
  </HeadingPairs>
  <TitlesOfParts>
    <vt:vector size="10" baseType="lpstr">
      <vt:lpstr>Instructiuni</vt:lpstr>
      <vt:lpstr>Matrice Corelare Buget cu Deviz</vt:lpstr>
      <vt:lpstr>Buget_cerere</vt:lpstr>
      <vt:lpstr>Buget Categorii Cheltuieli</vt:lpstr>
      <vt:lpstr>Export SMIS-A NU SE ANEXA!</vt:lpstr>
      <vt:lpstr>Buget Sintetic</vt:lpstr>
      <vt:lpstr>Buget_cerere!OLE_LINK1</vt:lpstr>
      <vt:lpstr>'Buget Sintetic'!Zona_de_imprimat</vt:lpstr>
      <vt:lpstr>Buget_cerere!Zona_de_imprimat</vt:lpstr>
      <vt:lpstr>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Lucia Brabete</cp:lastModifiedBy>
  <cp:lastPrinted>2025-10-13T05:08:33Z</cp:lastPrinted>
  <dcterms:created xsi:type="dcterms:W3CDTF">2015-08-05T10:46:20Z</dcterms:created>
  <dcterms:modified xsi:type="dcterms:W3CDTF">2025-10-13T06:07:21Z</dcterms:modified>
</cp:coreProperties>
</file>